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6" activeTab="0"/>
  </bookViews>
  <sheets>
    <sheet name="Darba_efektivitāte" sheetId="1" r:id="rId1"/>
    <sheet name="Darbinieku_atalgojuma_veid_" sheetId="2" r:id="rId2"/>
    <sheet name="Izvērstā_finanšu_pied__veid_" sheetId="3" r:id="rId3"/>
    <sheet name="Finanšu_piedāvājuma_forma" sheetId="4" r:id="rId4"/>
  </sheets>
  <definedNames>
    <definedName name="_xlnm.Print_Area" localSheetId="1">'Darbinieku_atalgojuma_veid_'!$B$1:$N$69</definedName>
  </definedNames>
  <calcPr fullCalcOnLoad="1"/>
</workbook>
</file>

<file path=xl/comments3.xml><?xml version="1.0" encoding="utf-8"?>
<comments xmlns="http://schemas.openxmlformats.org/spreadsheetml/2006/main">
  <authors>
    <author>user</author>
  </authors>
  <commentList>
    <comment ref="D7" authorId="0">
      <text>
        <r>
          <rPr>
            <b/>
            <sz val="9"/>
            <rFont val="Tahoma"/>
            <family val="2"/>
          </rPr>
          <t>Aizpildas automātiski</t>
        </r>
      </text>
    </comment>
    <comment ref="D8" authorId="0">
      <text>
        <r>
          <rPr>
            <b/>
            <sz val="9"/>
            <rFont val="Tahoma"/>
            <family val="2"/>
          </rPr>
          <t>Aizpildas automātiski</t>
        </r>
      </text>
    </comment>
    <comment ref="E7" authorId="0">
      <text>
        <r>
          <rPr>
            <b/>
            <sz val="9"/>
            <rFont val="Tahoma"/>
            <family val="2"/>
          </rPr>
          <t>Aizpildas automātiski</t>
        </r>
      </text>
    </comment>
    <comment ref="E8" authorId="0">
      <text>
        <r>
          <rPr>
            <b/>
            <sz val="9"/>
            <rFont val="Tahoma"/>
            <family val="2"/>
          </rPr>
          <t>Aizpildas automātiski</t>
        </r>
      </text>
    </comment>
    <comment ref="J7" authorId="0">
      <text>
        <r>
          <rPr>
            <b/>
            <sz val="9"/>
            <rFont val="Tahoma"/>
            <family val="2"/>
          </rPr>
          <t>Aizpildas automātiski</t>
        </r>
      </text>
    </comment>
    <comment ref="J8" authorId="0">
      <text>
        <r>
          <rPr>
            <b/>
            <sz val="9"/>
            <rFont val="Tahoma"/>
            <family val="2"/>
          </rPr>
          <t>Aizpildas automātiski</t>
        </r>
      </text>
    </comment>
    <comment ref="K7" authorId="0">
      <text>
        <r>
          <rPr>
            <b/>
            <sz val="9"/>
            <rFont val="Tahoma"/>
            <family val="2"/>
          </rPr>
          <t>Aizpildas automātiski</t>
        </r>
      </text>
    </comment>
    <comment ref="K8" authorId="0">
      <text>
        <r>
          <rPr>
            <b/>
            <sz val="9"/>
            <rFont val="Tahoma"/>
            <family val="2"/>
          </rPr>
          <t>Aizpildas automātiski</t>
        </r>
      </text>
    </comment>
    <comment ref="L7" authorId="0">
      <text>
        <r>
          <rPr>
            <b/>
            <sz val="9"/>
            <rFont val="Tahoma"/>
            <family val="2"/>
          </rPr>
          <t>Aizpildas automātiski</t>
        </r>
      </text>
    </comment>
    <comment ref="L8" authorId="0">
      <text>
        <r>
          <rPr>
            <b/>
            <sz val="9"/>
            <rFont val="Tahoma"/>
            <family val="2"/>
          </rPr>
          <t>Aizpildas automātiski</t>
        </r>
      </text>
    </comment>
    <comment ref="L9" authorId="0">
      <text>
        <r>
          <rPr>
            <b/>
            <sz val="9"/>
            <rFont val="Tahoma"/>
            <family val="2"/>
          </rPr>
          <t>Aizpildas automātiski</t>
        </r>
      </text>
    </comment>
    <comment ref="L10" authorId="0">
      <text>
        <r>
          <rPr>
            <b/>
            <sz val="9"/>
            <rFont val="Tahoma"/>
            <family val="2"/>
          </rPr>
          <t>Aizpildas automātiski</t>
        </r>
      </text>
    </comment>
    <comment ref="L11" authorId="0">
      <text>
        <r>
          <rPr>
            <b/>
            <sz val="9"/>
            <rFont val="Tahoma"/>
            <family val="2"/>
          </rPr>
          <t>Aizpildas automātiski</t>
        </r>
        <r>
          <rPr>
            <sz val="9"/>
            <rFont val="Tahoma"/>
            <family val="2"/>
          </rPr>
          <t xml:space="preserve">
</t>
        </r>
      </text>
    </comment>
    <comment ref="L14" authorId="0">
      <text>
        <r>
          <rPr>
            <b/>
            <sz val="9"/>
            <rFont val="Tahoma"/>
            <family val="2"/>
          </rPr>
          <t>Aizpildas automātiski</t>
        </r>
      </text>
    </comment>
    <comment ref="L15" authorId="0">
      <text>
        <r>
          <rPr>
            <b/>
            <sz val="9"/>
            <rFont val="Tahoma"/>
            <family val="2"/>
          </rPr>
          <t>Aizpildas automātiski</t>
        </r>
      </text>
    </comment>
    <comment ref="L16" authorId="0">
      <text>
        <r>
          <rPr>
            <b/>
            <sz val="9"/>
            <rFont val="Tahoma"/>
            <family val="2"/>
          </rPr>
          <t>Aizpildas automātiski</t>
        </r>
        <r>
          <rPr>
            <sz val="9"/>
            <rFont val="Tahoma"/>
            <family val="2"/>
          </rPr>
          <t xml:space="preserve">
</t>
        </r>
      </text>
    </comment>
    <comment ref="L17" authorId="0">
      <text>
        <r>
          <rPr>
            <b/>
            <sz val="9"/>
            <rFont val="Tahoma"/>
            <family val="2"/>
          </rPr>
          <t>Aizpildas automātiski</t>
        </r>
        <r>
          <rPr>
            <sz val="9"/>
            <rFont val="Tahoma"/>
            <family val="2"/>
          </rPr>
          <t xml:space="preserve">
</t>
        </r>
      </text>
    </comment>
    <comment ref="L22" authorId="0">
      <text>
        <r>
          <rPr>
            <b/>
            <sz val="9"/>
            <rFont val="Tahoma"/>
            <family val="2"/>
          </rPr>
          <t>Aizpildas automātiski</t>
        </r>
        <r>
          <rPr>
            <sz val="9"/>
            <rFont val="Tahoma"/>
            <family val="2"/>
          </rPr>
          <t xml:space="preserve">
</t>
        </r>
      </text>
    </comment>
    <comment ref="L25" authorId="0">
      <text>
        <r>
          <rPr>
            <b/>
            <sz val="9"/>
            <rFont val="Tahoma"/>
            <family val="2"/>
          </rPr>
          <t>Aizpildas automātiski</t>
        </r>
        <r>
          <rPr>
            <sz val="9"/>
            <rFont val="Tahoma"/>
            <family val="2"/>
          </rPr>
          <t xml:space="preserve">
</t>
        </r>
      </text>
    </comment>
    <comment ref="L28" authorId="0">
      <text>
        <r>
          <rPr>
            <b/>
            <sz val="9"/>
            <rFont val="Tahoma"/>
            <family val="2"/>
          </rPr>
          <t>Aizpildas automātiski</t>
        </r>
        <r>
          <rPr>
            <sz val="9"/>
            <rFont val="Tahoma"/>
            <family val="2"/>
          </rPr>
          <t xml:space="preserve">
</t>
        </r>
      </text>
    </comment>
    <comment ref="L18" authorId="0">
      <text>
        <r>
          <rPr>
            <b/>
            <sz val="9"/>
            <rFont val="Tahoma"/>
            <family val="2"/>
          </rPr>
          <t>Aizpildas automātiski</t>
        </r>
        <r>
          <rPr>
            <sz val="9"/>
            <rFont val="Tahoma"/>
            <family val="2"/>
          </rPr>
          <t xml:space="preserve">
</t>
        </r>
      </text>
    </comment>
    <comment ref="L31" authorId="0">
      <text>
        <r>
          <rPr>
            <b/>
            <sz val="9"/>
            <rFont val="Tahoma"/>
            <family val="2"/>
          </rPr>
          <t>Aizpildas automātiski</t>
        </r>
        <r>
          <rPr>
            <sz val="9"/>
            <rFont val="Tahoma"/>
            <family val="2"/>
          </rPr>
          <t xml:space="preserve">
</t>
        </r>
      </text>
    </comment>
  </commentList>
</comments>
</file>

<file path=xl/comments4.xml><?xml version="1.0" encoding="utf-8"?>
<comments xmlns="http://schemas.openxmlformats.org/spreadsheetml/2006/main">
  <authors>
    <author>user</author>
  </authors>
  <commentList>
    <comment ref="E8" authorId="0">
      <text>
        <r>
          <rPr>
            <b/>
            <sz val="9"/>
            <rFont val="Tahoma"/>
            <family val="2"/>
          </rPr>
          <t>Aizpildas automātiski</t>
        </r>
      </text>
    </comment>
    <comment ref="G8" authorId="0">
      <text>
        <r>
          <rPr>
            <b/>
            <sz val="9"/>
            <rFont val="Tahoma"/>
            <family val="2"/>
          </rPr>
          <t>Aizpildas automātiski</t>
        </r>
      </text>
    </comment>
    <comment ref="I8" authorId="0">
      <text>
        <r>
          <rPr>
            <b/>
            <sz val="9"/>
            <rFont val="Tahoma"/>
            <family val="2"/>
          </rPr>
          <t>Aizpildas automātiski</t>
        </r>
      </text>
    </comment>
    <comment ref="E10" authorId="0">
      <text>
        <r>
          <rPr>
            <b/>
            <sz val="9"/>
            <rFont val="Tahoma"/>
            <family val="2"/>
          </rPr>
          <t>Aizpildas automātiski</t>
        </r>
      </text>
    </comment>
    <comment ref="G10" authorId="0">
      <text>
        <r>
          <rPr>
            <b/>
            <sz val="9"/>
            <rFont val="Tahoma"/>
            <family val="2"/>
          </rPr>
          <t>Aizpildas automātiski</t>
        </r>
      </text>
    </comment>
    <comment ref="I10" authorId="0">
      <text>
        <r>
          <rPr>
            <b/>
            <sz val="9"/>
            <rFont val="Tahoma"/>
            <family val="2"/>
          </rPr>
          <t>Aizpildas automātiski</t>
        </r>
      </text>
    </comment>
    <comment ref="E12" authorId="0">
      <text>
        <r>
          <rPr>
            <b/>
            <sz val="9"/>
            <rFont val="Tahoma"/>
            <family val="2"/>
          </rPr>
          <t>Aizpildas automātiski</t>
        </r>
      </text>
    </comment>
    <comment ref="G12" authorId="0">
      <text>
        <r>
          <rPr>
            <b/>
            <sz val="9"/>
            <rFont val="Tahoma"/>
            <family val="2"/>
          </rPr>
          <t>Aizpildas automātiski</t>
        </r>
      </text>
    </comment>
    <comment ref="I12" authorId="0">
      <text>
        <r>
          <rPr>
            <b/>
            <sz val="9"/>
            <rFont val="Tahoma"/>
            <family val="2"/>
          </rPr>
          <t>Aizpildas automātiski</t>
        </r>
        <r>
          <rPr>
            <sz val="9"/>
            <rFont val="Tahoma"/>
            <family val="2"/>
          </rPr>
          <t xml:space="preserve">
</t>
        </r>
      </text>
    </comment>
    <comment ref="E14" authorId="0">
      <text>
        <r>
          <rPr>
            <b/>
            <sz val="9"/>
            <rFont val="Tahoma"/>
            <family val="2"/>
          </rPr>
          <t>Aizpildas automātiski</t>
        </r>
      </text>
    </comment>
    <comment ref="G14" authorId="0">
      <text>
        <r>
          <rPr>
            <b/>
            <sz val="9"/>
            <rFont val="Tahoma"/>
            <family val="2"/>
          </rPr>
          <t>Aizpildas automātiski</t>
        </r>
      </text>
    </comment>
    <comment ref="I14" authorId="0">
      <text>
        <r>
          <rPr>
            <b/>
            <sz val="9"/>
            <rFont val="Tahoma"/>
            <family val="2"/>
          </rPr>
          <t>Aizpildas automātiski</t>
        </r>
        <r>
          <rPr>
            <sz val="9"/>
            <rFont val="Tahoma"/>
            <family val="2"/>
          </rPr>
          <t xml:space="preserve">
</t>
        </r>
      </text>
    </comment>
    <comment ref="E16" authorId="0">
      <text>
        <r>
          <rPr>
            <b/>
            <sz val="9"/>
            <rFont val="Tahoma"/>
            <family val="2"/>
          </rPr>
          <t>Aizpildas automātiski</t>
        </r>
      </text>
    </comment>
    <comment ref="G16" authorId="0">
      <text>
        <r>
          <rPr>
            <b/>
            <sz val="9"/>
            <rFont val="Tahoma"/>
            <family val="2"/>
          </rPr>
          <t>Aizpildas automātiski</t>
        </r>
      </text>
    </comment>
    <comment ref="I16" authorId="0">
      <text>
        <r>
          <rPr>
            <b/>
            <sz val="9"/>
            <rFont val="Tahoma"/>
            <family val="2"/>
          </rPr>
          <t>Aizpildas automātiski</t>
        </r>
        <r>
          <rPr>
            <sz val="9"/>
            <rFont val="Tahoma"/>
            <family val="2"/>
          </rPr>
          <t xml:space="preserve">
</t>
        </r>
      </text>
    </comment>
    <comment ref="E18" authorId="0">
      <text>
        <r>
          <rPr>
            <b/>
            <sz val="9"/>
            <rFont val="Tahoma"/>
            <family val="2"/>
          </rPr>
          <t>Aizpildas automātiski</t>
        </r>
      </text>
    </comment>
    <comment ref="G18" authorId="0">
      <text>
        <r>
          <rPr>
            <b/>
            <sz val="9"/>
            <rFont val="Tahoma"/>
            <family val="2"/>
          </rPr>
          <t>Aizpildas automātiski</t>
        </r>
      </text>
    </comment>
    <comment ref="I18" authorId="0">
      <text>
        <r>
          <rPr>
            <b/>
            <sz val="9"/>
            <rFont val="Tahoma"/>
            <family val="2"/>
          </rPr>
          <t>Aizpildas automātiski</t>
        </r>
        <r>
          <rPr>
            <sz val="9"/>
            <rFont val="Tahoma"/>
            <family val="2"/>
          </rPr>
          <t xml:space="preserve">
</t>
        </r>
      </text>
    </comment>
  </commentList>
</comments>
</file>

<file path=xl/sharedStrings.xml><?xml version="1.0" encoding="utf-8"?>
<sst xmlns="http://schemas.openxmlformats.org/spreadsheetml/2006/main" count="250" uniqueCount="204">
  <si>
    <t>Objekts</t>
  </si>
  <si>
    <t>Telpu pielietojums objektos  saskaņā ar LPUAA normatīvos norādīto telpu pielietojuma sadalījumu.</t>
  </si>
  <si>
    <t>Arhīvs</t>
  </si>
  <si>
    <t>Kopā:</t>
  </si>
  <si>
    <t>Telpu ikdienas uzturēšana (dienas nedēļā)</t>
  </si>
  <si>
    <t>Dežūrapkopēju posteņu kopējais darba  laiks dienā (h)</t>
  </si>
  <si>
    <t>Pretendenta faktiskais   darbinieku skaits noteikto platību uzturēšanai</t>
  </si>
  <si>
    <t>Skaidrojumi:</t>
  </si>
  <si>
    <t>1. Kolonna: Pasūtītāja noteikto objektu adreses.</t>
  </si>
  <si>
    <t>3. Kolonna: Pasūtītāja norādītās telpu uzkopjamās platības objektos.</t>
  </si>
  <si>
    <t>4. Kolonna: Pasūtītāja noteiktās uzkopšanas reizes nedēļā.</t>
  </si>
  <si>
    <t xml:space="preserve">2. Kolonna: Pasūtītāja norādītās telpu platības, kuru ikdienas uzturēšanai nepieciešama dežurapkopēja (dienas serviss). </t>
  </si>
  <si>
    <t>Iesaistīto darbinieku faktiskais daudzums un atalgojums.</t>
  </si>
  <si>
    <t>Amats</t>
  </si>
  <si>
    <t>Stundas likme (bruto) EUR/h</t>
  </si>
  <si>
    <t>Darba stundas mēnesī</t>
  </si>
  <si>
    <t>Darbinieka atalgojums</t>
  </si>
  <si>
    <t>Darbinieka izmaksas</t>
  </si>
  <si>
    <t>Darba alga (bruto)</t>
  </si>
  <si>
    <t xml:space="preserve"> Noteiktais slimības naudas uzkrājums darbiniekam</t>
  </si>
  <si>
    <t>Atalgojums (bruto)</t>
  </si>
  <si>
    <t>Darba devēja soc.nodoklis (VSAOI)</t>
  </si>
  <si>
    <t>Riska nodeva (EUR)</t>
  </si>
  <si>
    <t>Mēnesī (EUR)</t>
  </si>
  <si>
    <t>Mēnesī kopā (EUR)</t>
  </si>
  <si>
    <t>kopā mēnesī</t>
  </si>
  <si>
    <t xml:space="preserve">1. Telpu ikdienas pamatuzkopšana un uzturēšana.  </t>
  </si>
  <si>
    <t>1.1. Telpu ikdienas uzkopšana.</t>
  </si>
  <si>
    <t>Apkopēja</t>
  </si>
  <si>
    <t xml:space="preserve"> Telpu ikdienas pamatuzkopšana kopā mēnesī:</t>
  </si>
  <si>
    <t>1.2. Telpu ikdienas uzturēšana.</t>
  </si>
  <si>
    <t xml:space="preserve">                                                                                                                                                                                                  </t>
  </si>
  <si>
    <t xml:space="preserve"> Telpu ikdienas uzturēšana kopā mēnesī:</t>
  </si>
  <si>
    <t xml:space="preserve"> Telpu ikdienas pamatuzkopšana un uzturēšana kopā mēnesī:</t>
  </si>
  <si>
    <t>Darbu vadītājs</t>
  </si>
  <si>
    <t>Darbu vadītājs kopā mēnesī:</t>
  </si>
  <si>
    <t>1. Kolonna: Konkrētā objekta adrese.</t>
  </si>
  <si>
    <t>Nr.p.k.</t>
  </si>
  <si>
    <t>Pakalpojums</t>
  </si>
  <si>
    <t>Pamatlīdz. amortizācija mēnesī (EUR bez PVN)</t>
  </si>
  <si>
    <t>Cena par pakalpojumu mēnesī  (EUR bez PVN)</t>
  </si>
  <si>
    <t>1.</t>
  </si>
  <si>
    <t>2.</t>
  </si>
  <si>
    <t>PVN 21%:</t>
  </si>
  <si>
    <t>Izmaksas kopā ar PVN:</t>
  </si>
  <si>
    <t>3.</t>
  </si>
  <si>
    <t>Cena par 1 reizi (EUR bez PVN)</t>
  </si>
  <si>
    <t>3.1.</t>
  </si>
  <si>
    <t>3.2.</t>
  </si>
  <si>
    <t>3.3.</t>
  </si>
  <si>
    <t>3.4.</t>
  </si>
  <si>
    <t>PVN 21%, EUR</t>
  </si>
  <si>
    <t>Finanšu piedāvājumā ierēķinātas visas izmaksas (darbaspēks, higiēnas preces, materiāli, tīrāmie līdzekļi, piegāde u.c.), kas nepieciešamas darbu izpildei.</t>
  </si>
  <si>
    <t>Pilnvarotās personas paraksts un komercsabiedrības zīmoga nospiedums.</t>
  </si>
  <si>
    <t>Pretendenta faktiskais   darbinieku skaits noteikto platību uzkop šanai objektos</t>
  </si>
  <si>
    <t>Telpu pamatuzkop-šanas reizes nedēļā</t>
  </si>
  <si>
    <t xml:space="preserve"> Uzkrājums atvaļināju-mam</t>
  </si>
  <si>
    <t>Citas izmaksas mēnesī: administrā-cijas izmaksas, neparedz. izd. u.tml. (EUR bez PVN)</t>
  </si>
  <si>
    <t>2. Kolonna: Pasūtītāja norādītais telpu pielietojums objektos saskaņā ar LPUAA noteiktajiem noramtīviem.</t>
  </si>
  <si>
    <t>6. Kolonna: To veido 3. un 5. kolonna, norādot  nepieciešamo stundu daudzumu vienā uzkopšanas reizē konkrēti norādītajām telpu platībām pēc to nozīmes.</t>
  </si>
  <si>
    <t>4. Kolonna: Pasūtītāja noteiktais nepieciesamais dežūrapkopēju posteņu daudzums telpu ikdienas uzturēšanai. Pasūtītājs noteicis 1 dežūrapkopējas posteni.</t>
  </si>
  <si>
    <t>Telpu ikdienas pamatuzkopšana un uzturēšana un darbu vadītājs pavisam kopā mēnesī:</t>
  </si>
  <si>
    <t>Darbu vadītāja algas izmaksas mēnesī (EUR)</t>
  </si>
  <si>
    <t>Servisa darbinieku algas izmaksas mēnesī, (EUR)</t>
  </si>
  <si>
    <t>Finanšu piedāvājums</t>
  </si>
  <si>
    <t>Izvērstais finanšu piedāvājums</t>
  </si>
  <si>
    <t xml:space="preserve">Telpu ikdienas uzkopšanas pakalpojumu darba efektivitāte  </t>
  </si>
  <si>
    <t>Telpu uzkopšanas papildu darbi</t>
  </si>
  <si>
    <t>Cena kopā par 1 cilvēkstundu, EUR (ar  PVN)</t>
  </si>
  <si>
    <t>4.</t>
  </si>
  <si>
    <t xml:space="preserve">Telpu uzkopšanas papildu darbi </t>
  </si>
  <si>
    <t>Cena kopā par 1 cilvēkstundu, (EUR ar  PVN)</t>
  </si>
  <si>
    <t>3. Kolonna: Pasūtītāja noteiktās telpu ikdienas uzturēšanas dienas nedēļā, ko nodrošina dežūrapkopēja (dienas serviss): 5 dienas nedēļā (no pirmdienas līdz piekdienai).</t>
  </si>
  <si>
    <t>Skaidrojumi 4. pielikuma 1. un 2. tabulai.</t>
  </si>
  <si>
    <t>Biroja virtuves un ēdamzāles</t>
  </si>
  <si>
    <t>Laboratorijas</t>
  </si>
  <si>
    <t>WC un dušas</t>
  </si>
  <si>
    <t>Pasūtītāja noteiktais  dežūrapkopēju posteņu skaits telpu uzturēšanas darbu veikšanai no 8:00 līdz 17:00</t>
  </si>
  <si>
    <t xml:space="preserve">Pretendentam nepieciešamās darba stundas mēnesī noteikto platību uzturēšanai </t>
  </si>
  <si>
    <t>1.tabula. Telpu ikdienas pamatuzkopšana atbilstoši telpu uzkopšanas programmai (2. pielikums)</t>
  </si>
  <si>
    <t>2.tabula. Telpu  ikdienas uzturēšana atbilstoši telpu uzkopšanas programmai (2. pielikums)</t>
  </si>
  <si>
    <t>3.tabula. Teritorijas  ikdienas uzkopšana un uzturēšana atbilstoši teritorijas uzkopšanas programmai (2. pielikums)</t>
  </si>
  <si>
    <t>Teritorijas ikdienas uzturēšana (dienas nedēļā)</t>
  </si>
  <si>
    <t>Sētnieku posteņu kopējais darba  laiks dienā (h)</t>
  </si>
  <si>
    <t>5. Kolonna: Pasūtītāja noteiktais dežūrapkopēju (dienas servisa) kopējais darba stundu skaits dienā.  Pasūtītājs noteicis, ka dienas servisam telpu ikdienas uzturēšanu jānodrošina no plkst. 8:00 līdz 17:00 (8 stundas).</t>
  </si>
  <si>
    <t>7. Kolonna: Aizpilda pretendents, norādot plānoto darbinieku skaitu, pamatojoties uz pasūtītāja noteikto telpu ikdienas uzturēšanas laiku.</t>
  </si>
  <si>
    <t>Darbinnieka Nr.p.k.</t>
  </si>
  <si>
    <t>kopā 12 mēneši</t>
  </si>
  <si>
    <t>24.09% (EUR)</t>
  </si>
  <si>
    <t>Dežūrap-kopēja</t>
  </si>
  <si>
    <t>Zāļu valsts aģentūra</t>
  </si>
  <si>
    <t xml:space="preserve">2. Teritorijas ikdienas pamatuzkopšana un uzturēšana.  </t>
  </si>
  <si>
    <t>2.1. Teritorijas ikdienas pamatuzkopšana un uzturēšana</t>
  </si>
  <si>
    <t>Sētnieks</t>
  </si>
  <si>
    <t>2.2. Pakalpojuma izpildes vadība un atbildība.</t>
  </si>
  <si>
    <t>1.3. Pakalpojuma izpildes vadība un atbildība.</t>
  </si>
  <si>
    <t xml:space="preserve"> Teritorijas ikdienas uzkopšana un uzturēšana kopā mēnesī:</t>
  </si>
  <si>
    <t>Teritorijas ikdienas pamatuzkopšana un uzturēšana un darbu vadītājs pavisam kopā mēnesī:</t>
  </si>
  <si>
    <t>8. Kolonna: Pretendents norāda ikmēneša slimības naudas uzkrājumu darbiniekam slimības gadījumā. (Pretendents aizpilda aili H11)</t>
  </si>
  <si>
    <t>4. Kolonna: Pretendents norāda darbinieka bruto stundas likmi (EUR/h). (Aizpilda Pretendents)</t>
  </si>
  <si>
    <t>3. Kolonna: Pretendents norāda visus servisa darbiniekus - pēc amatiem:  apkopējas, dežūrapkopējas, sētniekus, darbu vadītājs. (Aizpilda Pretendents)</t>
  </si>
  <si>
    <t>2. Kolonna: Pretendents norāda visus servisa darbiniekus - pēc numura pēc kārtas, katrā objektā: apkopējas, dežūrapkopējas, sētniekus, darbu vadītājs. (Aizpilda Pretendents)</t>
  </si>
  <si>
    <t>5. Kolonna: Pretendents norāda darbinieka plānotās darba stundas mēnesī. (Aizpilda Pretendents)</t>
  </si>
  <si>
    <t>6. Kolonna: Pretendents norāda darbinieka darba algu (bruto) mēnesī. (Aizpildas automātiski)</t>
  </si>
  <si>
    <t>7. Kolonna: Pretendents norāda ikmēneša uzkrājumu darbinieka atvaļinājumam. (Aizpildas automātiski)</t>
  </si>
  <si>
    <t>9. Kolonna: Pretendents norāda darbinieka atalgojums (bruto) mēnesī kopā. (Aizpildas automātiski)</t>
  </si>
  <si>
    <t>10. Kolonna: Pretendents norāda darba devēja valsts sociālās apdrošināšanas obligāto iemaksu likmi (VSAOI). (Aizpildas automātiski)</t>
  </si>
  <si>
    <t>13. Kolonna: Pretendents norāda kopējās darbinieka/darbinieku izmaksas pasūtītāja noteiktajā laika periodā.(Aizpildas automātiski)</t>
  </si>
  <si>
    <t>12. Kolonna: Pretendents norāda kopējās darbinieka izmaksas mēnesī. (Aizpildas automātiski)</t>
  </si>
  <si>
    <t>11. Kolonna: Pretendents norāda Uzņēmējdarbības riska valsts nodevu par darbinieku. (Aizpilda Pretendents)</t>
  </si>
  <si>
    <t>Telpas + teritorija + darbu vadītājs kopā mēnesī:</t>
  </si>
  <si>
    <t>Materiālu (inventārs, līdzekļi, u.c.) un maināmo paklāju izmaksas mēnesī, (EUR bez PVN)</t>
  </si>
  <si>
    <t>Mīksto mēbeļu ķīmiskā tīrīšana (biroja un apmeklētāju krēsli) (gab)</t>
  </si>
  <si>
    <t>* - Norādītais apjoms ir indikatīvs un paredzēts piedāvājumu savstarpējai salīdzināšanai. Pasūtītājs Līguma ietvaros nav saistīts ar konkrētu apjomu un veic pasūtījumus atbilstoši vajadzībai un savām finanšu iespējām, t.i., Pasūtītājam ir tiesības neizmantot visu plānoto iepirkuma apjomu.</t>
  </si>
  <si>
    <t>Pasūtītāja noteiktais, saskaņā ar LPUAA normatīviem (augstākā līmeņa pakalpojumu programma)</t>
  </si>
  <si>
    <t>Pretendentam nepieciešamais uzkopšanas laiks 1reizē (h) saskaņā ar LPUAA normatīviem (augstākā līmeņa pakalpojumu programma)</t>
  </si>
  <si>
    <t xml:space="preserve">Pretendents aizpilda tabulas 2, 3., 4. ,5. un 11. kolonnu, (pārējās kolonnas aizpildas automātiski) norādot faktisko darbinieku kopējo skaitu, lai  nodrošinātu pakalpojuma izpildi </t>
  </si>
  <si>
    <t>Papildu apkopējas stunda</t>
  </si>
  <si>
    <t>Cena par 1 cilvēkstundu, 
EUR (bez PVN)</t>
  </si>
  <si>
    <t>Cena par 1 cilvēkstundu  (EUR bez PVN)</t>
  </si>
  <si>
    <t xml:space="preserve">2. Kolonna: Pasūtītāja norādītās teritorijas platības, kuru ikdienas uzkopšanai un uzturēšanai nepieciešams sētnieks. </t>
  </si>
  <si>
    <t>3. Kolonna: Pasūtītāja noteiktās teritoriju ikdienas uzturēšanas dienas nedēļā, ko nodrošina sētnieks: 5 dienas nedēļā (no pirmdienas līdz piekdienai).</t>
  </si>
  <si>
    <t>4. Kolonna: Pasūtītāja noteiktais nepieciesamais sētnieku posteņu daudzums teritorijas ikdienas uzkopšanai un uzturēšanai. Pasūtītājs noteicis 1 sētnieku posteni.</t>
  </si>
  <si>
    <t>7. Kolonna: Aizpilda pretendents, norādot plānoto darbinieku skaitu, pamatojoties uz pasūtītāja noteikto teritorijas ikdienas uzkopšanas un uzturēšanas laiku.</t>
  </si>
  <si>
    <t>6. Kolonna: Pasūtītājs ir noteicis minimālo darba stundu skaitu mēnesī.</t>
  </si>
  <si>
    <t>7. Kolonna: Pasūtītājs ir noteicis minimālo darba stundu skaitu mēnesī (aprēķinam par pamatu: 4. un 6. kolonna, un pieņēmums: 1 gadā ir 52 nedēļas un 12 mēneši). Prentendets nepieciešamības gadījumā uzkopšanai var atvēlēt lielāku nepieciešamo laika daudzumu, nekā noteicis pasūtītājs.</t>
  </si>
  <si>
    <t>5.</t>
  </si>
  <si>
    <t>Cena par 1 uzkopšanas reizi
 (EUR bez PVN)</t>
  </si>
  <si>
    <t>Cena par 1 uzkopšanas reizi
 (EUR ar PVN)</t>
  </si>
  <si>
    <t>Katrīnas iela 5</t>
  </si>
  <si>
    <t>5.1.</t>
  </si>
  <si>
    <t>4.1.</t>
  </si>
  <si>
    <t>Cena par vienu uzkopšanas reizi Katrīnas ielā 5</t>
  </si>
  <si>
    <t>Cena par 1 uzkopšanas reizi, 
EUR (bez PVN)</t>
  </si>
  <si>
    <t>Cena par 1 uzkopšanas reizi, 
EUR (ar PVN)</t>
  </si>
  <si>
    <t>Cena, EUR 
(ar PVN)</t>
  </si>
  <si>
    <t>Cena, EUR 
(bez PVN)</t>
  </si>
  <si>
    <t>Izmaksas kopā 24 mēnešos</t>
  </si>
  <si>
    <t>Telpu uzkopšana Zāļu valsts aģentūras arhīvu telpās</t>
  </si>
  <si>
    <t>5. Kolonna: Pasūtītājs norāda LPUAA atbilstošā uzkopšanas līmeņa normatīvus.  Informācija par LPUAA normatīviem ir pieejama: Latvijas Profesionālās Uzkopšanas un Apsaimniekošanas Asociācijas (LPUAA) mājas lapā (www.lpuaa.lv) sadaļā "Iepirkuma procesa atbalsts" vai  Iepirkumu uzraudzības biroja mājas lapā (ww.iub.gov.lv), sadaļā "Nozaru organizāciju ieteikumi". Uzkopjamo  platību apjoms vienā stundā nevar būt lielāks, kā LPUAA noteiktajos normatīvos.</t>
  </si>
  <si>
    <t>Izmaksas 24 mēnešem (EIRO bez PVN) (Vērtējamais kritērijs A):</t>
  </si>
  <si>
    <t>Pretendenta faktiskais   darbinieku skaits noteikto platību uzkopšanai un uzturēšanai</t>
  </si>
  <si>
    <r>
      <t>Telpu uzkopjamās platības objektos (m</t>
    </r>
    <r>
      <rPr>
        <b/>
        <vertAlign val="superscript"/>
        <sz val="10"/>
        <color indexed="8"/>
        <rFont val="Times New Roman"/>
        <family val="1"/>
      </rPr>
      <t>2</t>
    </r>
    <r>
      <rPr>
        <b/>
        <sz val="10"/>
        <color indexed="8"/>
        <rFont val="Times New Roman"/>
        <family val="1"/>
      </rPr>
      <t xml:space="preserve">) </t>
    </r>
  </si>
  <si>
    <r>
      <t>Pretendentam nepieceišamās darba stundas kopā  mēnesī noteikto platību uzkopšanai</t>
    </r>
    <r>
      <rPr>
        <b/>
        <vertAlign val="superscript"/>
        <sz val="10"/>
        <color indexed="8"/>
        <rFont val="Times New Roman"/>
        <family val="1"/>
      </rPr>
      <t xml:space="preserve"> </t>
    </r>
  </si>
  <si>
    <r>
      <t xml:space="preserve">ZVA, </t>
    </r>
    <r>
      <rPr>
        <sz val="9"/>
        <color indexed="8"/>
        <rFont val="Times New Roman"/>
        <family val="1"/>
      </rPr>
      <t>Jersikas iela 15</t>
    </r>
  </si>
  <si>
    <r>
      <t>Platība objektā (m</t>
    </r>
    <r>
      <rPr>
        <b/>
        <vertAlign val="superscript"/>
        <sz val="9"/>
        <color indexed="8"/>
        <rFont val="Times New Roman"/>
        <family val="1"/>
      </rPr>
      <t>2</t>
    </r>
    <r>
      <rPr>
        <b/>
        <sz val="9"/>
        <color indexed="8"/>
        <rFont val="Times New Roman"/>
        <family val="1"/>
      </rPr>
      <t>)</t>
    </r>
  </si>
  <si>
    <r>
      <rPr>
        <b/>
        <sz val="9"/>
        <color indexed="8"/>
        <rFont val="Times New Roman"/>
        <family val="1"/>
      </rPr>
      <t>Zāļu valsts aģentūra</t>
    </r>
    <r>
      <rPr>
        <sz val="9"/>
        <color indexed="8"/>
        <rFont val="Times New Roman"/>
        <family val="1"/>
      </rPr>
      <t>, 
Jersikas iela 15</t>
    </r>
  </si>
  <si>
    <r>
      <t>Teritorijas platība (m</t>
    </r>
    <r>
      <rPr>
        <b/>
        <vertAlign val="superscript"/>
        <sz val="9"/>
        <color indexed="8"/>
        <rFont val="Times New Roman"/>
        <family val="1"/>
      </rPr>
      <t>2</t>
    </r>
    <r>
      <rPr>
        <b/>
        <sz val="9"/>
        <color indexed="8"/>
        <rFont val="Times New Roman"/>
        <family val="1"/>
      </rPr>
      <t>)</t>
    </r>
  </si>
  <si>
    <r>
      <rPr>
        <b/>
        <u val="single"/>
        <sz val="11"/>
        <color indexed="8"/>
        <rFont val="Times New Roman"/>
        <family val="1"/>
      </rPr>
      <t>1. tabula</t>
    </r>
    <r>
      <rPr>
        <b/>
        <sz val="11"/>
        <color indexed="8"/>
        <rFont val="Times New Roman"/>
        <family val="1"/>
      </rPr>
      <t>: telpu ikdienas pamatuzkopšana atbilstoši pasūtītāja prasībām (2.pielikums. Tehniskā  specifikācija. Telpu un teritorijas uzkopšanas programma).</t>
    </r>
  </si>
  <si>
    <r>
      <t>8. Kolonna: Aizpilda pretendents, norādot plānoto darbinieku skaitu, pamatojoties uz pasūtītāja noteikto telpu ikdienas pamatuzkopšanas laiku:</t>
    </r>
    <r>
      <rPr>
        <b/>
        <sz val="10"/>
        <color indexed="8"/>
        <rFont val="Times New Roman"/>
        <family val="1"/>
      </rPr>
      <t xml:space="preserve"> darba dienās 18:00 - 22:00</t>
    </r>
  </si>
  <si>
    <r>
      <rPr>
        <b/>
        <u val="single"/>
        <sz val="11"/>
        <color indexed="8"/>
        <rFont val="Times New Roman"/>
        <family val="1"/>
      </rPr>
      <t>2. tabula</t>
    </r>
    <r>
      <rPr>
        <b/>
        <sz val="11"/>
        <color indexed="8"/>
        <rFont val="Times New Roman"/>
        <family val="1"/>
      </rPr>
      <t>: telpu ikdienas uzturēšana - dežūrapkopējas (dienas servisa nodrošināšana atbilstoši pasūtītāja prasībām  (2.pielikums. Tehniskā  specifikācija. Telpu un teritorijas uzkopšanas programma).</t>
    </r>
  </si>
  <si>
    <r>
      <rPr>
        <b/>
        <u val="single"/>
        <sz val="11"/>
        <color indexed="8"/>
        <rFont val="Times New Roman"/>
        <family val="1"/>
      </rPr>
      <t>3. tabula</t>
    </r>
    <r>
      <rPr>
        <b/>
        <sz val="11"/>
        <color indexed="8"/>
        <rFont val="Times New Roman"/>
        <family val="1"/>
      </rPr>
      <t>: teritorijas ikdienas uzkopšana un uzturēšana atbilstoši pasūtītāja prasībām  (2.pielikums. Tehniskā  specifikācija. Telpu un teritorijas uzkopšanas programma).</t>
    </r>
  </si>
  <si>
    <r>
      <t>Zāļu valsts aģentūra,</t>
    </r>
    <r>
      <rPr>
        <sz val="10"/>
        <color indexed="8"/>
        <rFont val="Times New Roman"/>
        <family val="1"/>
      </rPr>
      <t xml:space="preserve"> Jersikas iela 15</t>
    </r>
  </si>
  <si>
    <r>
      <t xml:space="preserve">Zāļu valsts aģentūra, </t>
    </r>
    <r>
      <rPr>
        <sz val="10"/>
        <color indexed="8"/>
        <rFont val="Times New Roman"/>
        <family val="1"/>
      </rPr>
      <t>Jersikas iela 15</t>
    </r>
  </si>
  <si>
    <r>
      <t xml:space="preserve">Objekta apkalpošanā iesaistītā izpildpersonāla pakalpojumu izpildei patērēto stundu skaits (neskaitot dežūrapkopēju). </t>
    </r>
    <r>
      <rPr>
        <b/>
        <sz val="10"/>
        <color indexed="8"/>
        <rFont val="Times New Roman"/>
        <family val="1"/>
      </rPr>
      <t>Aizpildās automātiski!</t>
    </r>
    <r>
      <rPr>
        <sz val="10"/>
        <color indexed="8"/>
        <rFont val="Times New Roman"/>
        <family val="1"/>
      </rPr>
      <t xml:space="preserve"> (Vērtējamais kritērijs B)</t>
    </r>
  </si>
  <si>
    <r>
      <t xml:space="preserve">Objekta apkalpošanā iesaistītā darbu vadītāja patērēto stundu skaits . </t>
    </r>
    <r>
      <rPr>
        <b/>
        <sz val="10"/>
        <color indexed="8"/>
        <rFont val="Times New Roman"/>
        <family val="1"/>
      </rPr>
      <t>Aizpildās automātiski!</t>
    </r>
    <r>
      <rPr>
        <sz val="10"/>
        <color indexed="8"/>
        <rFont val="Times New Roman"/>
        <family val="1"/>
      </rPr>
      <t xml:space="preserve"> (Vērtējamais kritērijs C)</t>
    </r>
  </si>
  <si>
    <r>
      <t>Kopējā  platība objektos (m</t>
    </r>
    <r>
      <rPr>
        <b/>
        <vertAlign val="superscript"/>
        <sz val="9"/>
        <color indexed="8"/>
        <rFont val="Times New Roman"/>
        <family val="1"/>
      </rPr>
      <t>2</t>
    </r>
    <r>
      <rPr>
        <b/>
        <sz val="9"/>
        <color indexed="8"/>
        <rFont val="Times New Roman"/>
        <family val="1"/>
      </rPr>
      <t>)</t>
    </r>
  </si>
  <si>
    <r>
      <t>Cena par pakalpojumu   mēnesī (EUR/m</t>
    </r>
    <r>
      <rPr>
        <b/>
        <vertAlign val="superscript"/>
        <sz val="9"/>
        <color indexed="8"/>
        <rFont val="Times New Roman"/>
        <family val="1"/>
      </rPr>
      <t xml:space="preserve">2 </t>
    </r>
    <r>
      <rPr>
        <b/>
        <sz val="9"/>
        <color indexed="8"/>
        <rFont val="Times New Roman"/>
        <family val="1"/>
      </rPr>
      <t xml:space="preserve">bez PVN) </t>
    </r>
  </si>
  <si>
    <r>
      <t xml:space="preserve">Cena par pakalpojumu </t>
    </r>
    <r>
      <rPr>
        <b/>
        <sz val="9"/>
        <color indexed="8"/>
        <rFont val="Times New Roman"/>
        <family val="1"/>
      </rPr>
      <t>gadā (EUR bez PVN)</t>
    </r>
  </si>
  <si>
    <r>
      <t>Apjoms m</t>
    </r>
    <r>
      <rPr>
        <b/>
        <vertAlign val="superscript"/>
        <sz val="9"/>
        <color indexed="8"/>
        <rFont val="Times New Roman"/>
        <family val="1"/>
      </rPr>
      <t>2</t>
    </r>
    <r>
      <rPr>
        <b/>
        <sz val="9"/>
        <color indexed="8"/>
        <rFont val="Times New Roman"/>
        <family val="1"/>
      </rPr>
      <t xml:space="preserve"> vai gab.</t>
    </r>
  </si>
  <si>
    <r>
      <t>Cena par 1m</t>
    </r>
    <r>
      <rPr>
        <b/>
        <vertAlign val="superscript"/>
        <sz val="9"/>
        <color indexed="8"/>
        <rFont val="Times New Roman"/>
        <family val="1"/>
      </rPr>
      <t>2</t>
    </r>
    <r>
      <rPr>
        <b/>
        <sz val="9"/>
        <color indexed="8"/>
        <rFont val="Times New Roman"/>
        <family val="1"/>
      </rPr>
      <t xml:space="preserve"> vai 1 gab (EUR bez PVN)</t>
    </r>
  </si>
  <si>
    <r>
      <t>Paklāju ķīmiskā tīrīšana (m</t>
    </r>
    <r>
      <rPr>
        <b/>
        <vertAlign val="superscript"/>
        <sz val="9"/>
        <color indexed="8"/>
        <rFont val="Times New Roman"/>
        <family val="1"/>
      </rPr>
      <t>2</t>
    </r>
    <r>
      <rPr>
        <b/>
        <sz val="9"/>
        <color indexed="8"/>
        <rFont val="Times New Roman"/>
        <family val="1"/>
      </rPr>
      <t>)</t>
    </r>
  </si>
  <si>
    <t>Darba kabineti</t>
  </si>
  <si>
    <t>Pasūtītāja noteiktais  sētnieku posteņu skaits teritorijas uzkopšanas un uzturēšanas darbu veikšanai no 6:00 līdz 12:00</t>
  </si>
  <si>
    <t xml:space="preserve"> Uzkrājums atvaļinājumam</t>
  </si>
  <si>
    <t>6</t>
  </si>
  <si>
    <t>6.1.</t>
  </si>
  <si>
    <t>Teritorijas uzkopšanas, uzturēšanas darbi pēc pieprasījuma/papilddarbi</t>
  </si>
  <si>
    <r>
      <rPr>
        <i/>
        <sz val="11"/>
        <color indexed="8"/>
        <rFont val="Times New Roman"/>
        <family val="1"/>
      </rPr>
      <t>/Pretendenta nosaukums/</t>
    </r>
    <r>
      <rPr>
        <sz val="11"/>
        <color indexed="8"/>
        <rFont val="Times New Roman"/>
        <family val="1"/>
      </rPr>
      <t xml:space="preserve"> piedāvā sniegt atklātā konkursa "Telpu un teritorijas ikdienas uzkopšanas, uzturēšanas pakalpojumi uz 24 mēnešiem” (ID Nr. ZVA 2018/3) tehniskajā specifikācijā minētos darbus par šādām cenām:</t>
    </r>
  </si>
  <si>
    <r>
      <t xml:space="preserve">/Pretendenta nosaukums/ </t>
    </r>
    <r>
      <rPr>
        <sz val="11"/>
        <color indexed="8"/>
        <rFont val="Times New Roman"/>
        <family val="1"/>
      </rPr>
      <t xml:space="preserve">piedāvā sniegt atklātā konkursa "Telpu un teritorijas ikdienas uzkopšanas, uzturēšanas pakalpojumi uz 24 mēnešiem" tehniskajā specifikācijā minētos darbus par šādām cenām: </t>
    </r>
  </si>
  <si>
    <r>
      <t>Logu mazgāšana (m</t>
    </r>
    <r>
      <rPr>
        <b/>
        <vertAlign val="superscript"/>
        <sz val="9"/>
        <color indexed="8"/>
        <rFont val="Times New Roman"/>
        <family val="1"/>
      </rPr>
      <t>2</t>
    </r>
    <r>
      <rPr>
        <b/>
        <sz val="9"/>
        <color indexed="8"/>
        <rFont val="Times New Roman"/>
        <family val="1"/>
      </rPr>
      <t>)</t>
    </r>
  </si>
  <si>
    <t xml:space="preserve">(saskaņā ar Tehnisko specifikāciju (2.pielikums))          </t>
  </si>
  <si>
    <t>Higēnas preču (papīra salvetes, WC papīrs, šķ.ziepes. u.c.) izmaksas mēnesī, (EUR bez PVN)</t>
  </si>
  <si>
    <t>Piedāvāto cenu par m2/gab. vidējā aritmētiskā cena</t>
  </si>
  <si>
    <t>7.</t>
  </si>
  <si>
    <t>7.1.</t>
  </si>
  <si>
    <t>Cena par 1 nomaiņas reizi
 (EUR bez PVN)</t>
  </si>
  <si>
    <t>Cena par vienu visu paklāju nomaiņas reizi</t>
  </si>
  <si>
    <t>Cena par 1 nomaiņas reizi
 (EUR ar PVN)</t>
  </si>
  <si>
    <r>
      <t xml:space="preserve">Maināmo paklāju nodrošinājums Jersikas ielā 15 saskaņā ar Tehnisko specifikāciju un Telpu uzkopšanas programmu. Samaksa tiks veikta atsevišķi, ņemot vērā pretendenta norādīto cenu par 1 maiņas reizi bez PVN. </t>
    </r>
    <r>
      <rPr>
        <b/>
        <u val="single"/>
        <sz val="9"/>
        <color indexed="8"/>
        <rFont val="Times New Roman"/>
        <family val="1"/>
      </rPr>
      <t xml:space="preserve">(Vērtējamais kritērijs H) </t>
    </r>
  </si>
  <si>
    <r>
      <t xml:space="preserve">Teritorijas uzkopšanas darbi pēc pieprasījuma/papilddarbi: izpildītājs saskaņā ar pasūtītāja atsevišķu pieprasījumu veic teritorijas uzkopšanas/uzturēšanas darbus. Pretendents norāda likmi par 1 cilvēkstundu (EUR bez PVN), kurā ir iekļautas visas materiālu, iekārtu, inventāra un citas pakalpojuma sniegšanai nepieciešamās izmaksas, kā arī nodokļi (izņemot PVN). Samaksa par papildu darbiem tiks veikta atsevišķi, ņemot vērā faktiski nostrādāto stundu skaitu un pretendenta norādīto cenu par 1 cilvēkstundu bez PVN. </t>
    </r>
    <r>
      <rPr>
        <b/>
        <u val="single"/>
        <sz val="9"/>
        <rFont val="Times New Roman"/>
        <family val="1"/>
      </rPr>
      <t>(Vērtējamais kritērijs G)</t>
    </r>
  </si>
  <si>
    <r>
      <t xml:space="preserve">Telpu uzkopšanas darbi Zāļu valsts aģentūras arhīvu telpās Katrīnas ielā 5 saskaņā ar Tehnisko specifikāciju un Telpu uzkopšanas programmu. Samaksa par arhīva telpu uzkopšanas darbiem tiks veikta atsevišķi, ņemot vērā pretendenta norādīto cenu par 1 uzkopšanas reizi bez PVN. </t>
    </r>
    <r>
      <rPr>
        <b/>
        <u val="single"/>
        <sz val="9"/>
        <color indexed="8"/>
        <rFont val="Times New Roman"/>
        <family val="1"/>
      </rPr>
      <t xml:space="preserve">(Vērtējamais kritērijs F) </t>
    </r>
  </si>
  <si>
    <r>
      <t>Linoleja grīdas seguma vaskošana/pulēšana/pēcapstrāde (m</t>
    </r>
    <r>
      <rPr>
        <b/>
        <vertAlign val="superscript"/>
        <sz val="9"/>
        <color indexed="8"/>
        <rFont val="Times New Roman"/>
        <family val="1"/>
      </rPr>
      <t>2</t>
    </r>
    <r>
      <rPr>
        <b/>
        <sz val="9"/>
        <color indexed="8"/>
        <rFont val="Times New Roman"/>
        <family val="1"/>
      </rPr>
      <t>)</t>
    </r>
  </si>
  <si>
    <t>Pēc pasūtītāja pieprasījuma veicamie  speciālie darbi</t>
  </si>
  <si>
    <t>Logu mazgāšana, linoleja grīdas seguma vaskošana/pulēšana/pēcapstrāde, paklāju ķīmiskā tīrīšana un mīksto mēbeļu ķīmiskā tīrīšana*</t>
  </si>
  <si>
    <t>Piedāvāto cenu par m2/gab. vidējā aritmētiskā cena, EUR 
(bez PVN)</t>
  </si>
  <si>
    <t>Piedāvāto cenu par m2/gab. vidējā aritmētiskā cena, EUR 
(ar PVN)</t>
  </si>
  <si>
    <t>Teritorijas uzkopšanas, uzturēšanas papildu darbi</t>
  </si>
  <si>
    <t>Papildu sētnieka stunda</t>
  </si>
  <si>
    <t>Cena (bez PVN) par visu paklāju nomaiņas vienu reizi</t>
  </si>
  <si>
    <t>Maiņas paklāju nodrošinājuma</t>
  </si>
  <si>
    <t>Atklāta konkursa „Telpu un teritorijas ikdienas uzkopšanas, uzturēšanas pakalpojumi uz 24 mēnešiem” (ID Nr. ZVA 2018/3) nolikuma Pielikums Nr.3.1.</t>
  </si>
  <si>
    <t>Atklāta konkursa „Telpu un teritorijas ikdienas uzkopšanas, uzturēšanas pakalpojumi uz 24 mēnešiem” (ID Nr. ZVA 2018/3) nolikuma Pielikums Nr.3</t>
  </si>
  <si>
    <t>Atklāta konkursa „Telpu un teritorijas ikdienas uzkopšanas, uzturēšanas pakalpojumi uz 24 mēnešiem” (ID Nr. ZVA 2018/3) nolikuma Pielikums Nr.3.2.</t>
  </si>
  <si>
    <t>Atklāta konkursa „Telpu un teritorijas ikdienas uzkopšanas, uzturēšanas pakalpojumi uz 24 mēnešiem” (ID Nr. ZVA 2018/3) nolikuma Pielikums Nr.3.3.</t>
  </si>
  <si>
    <t>1.tabula</t>
  </si>
  <si>
    <t>2.tabula</t>
  </si>
  <si>
    <t>Gaiteņi, kāpnes, konferenču zāle, pārrunu telpas (koplietošanas telpas)</t>
  </si>
  <si>
    <t>5. Kolonna: Pasūtītāja noteiktais sētnieku kopējais darba stundu skaits dienā.  Pasūtītājs noteicis, ka sētniekam teritorijas ikdienas uzturēšanu jānodrošina no plkst. 6:00 līdz 12:00 (6 stundas).</t>
  </si>
  <si>
    <r>
      <t xml:space="preserve">Telpu uzkopšanas papildu darbi: izpildītājs saskaņā ar pasūtītāja atsevišķu pieprasījumu objektu apkalpošanā piesaista papildus apkopējas, lai īslaicīgi, paaugstinātas intensitātes apstākļos veiktu telpu uzkopšanas papildu darbus, kas pēc sava rakstura atbilst telpu uzkopšanas programmā minētajiem uzkopšanas darbu veidiem. Pretendents norāda likmi par 1 cilvēkstundu (EUR bez PVN), kurā ir iekļautas visas materiālu, iekārtu, inventāra un citas pakalpojuma sniegšanai nepieciešamās izmaksas, kā arī nodokļi (izņemot PVN). Samaksa par papildu darbiem tiks veikta atsevišķi, ņemot vērā faktiski nostrādāto stundu skaitu un pretendenta norādīto cenu par 1 cilvēkstundu bez PVN. </t>
    </r>
    <r>
      <rPr>
        <b/>
        <u val="single"/>
        <sz val="9"/>
        <color indexed="8"/>
        <rFont val="Times New Roman"/>
        <family val="1"/>
      </rPr>
      <t>(Vērtējamais kritērijs D)</t>
    </r>
  </si>
  <si>
    <r>
      <t>Pēc pasūtītāja pieprasījuma veicamie speciālie darbi: logu mazgāšana, linoleja grīdas seguma vaskošana, paklāju ķīmiskā tīrīšana un mīksto mēbeļu ķīmiskā tīrīšana. Pretendents norāda cenu par 1m</t>
    </r>
    <r>
      <rPr>
        <b/>
        <vertAlign val="superscript"/>
        <sz val="9"/>
        <color indexed="8"/>
        <rFont val="Times New Roman"/>
        <family val="1"/>
      </rPr>
      <t>2</t>
    </r>
    <r>
      <rPr>
        <b/>
        <sz val="9"/>
        <color indexed="8"/>
        <rFont val="Times New Roman"/>
        <family val="1"/>
      </rPr>
      <t xml:space="preserve"> vai 1 gabalu (EUR bez PVN). Periodiski veicamie  speciālie darbi tiks veikti pēc pasūtītāja pieprasījuma, iepriekš  vienojoties ar izpildītāju. Samaksa par noteiktajiem darbiem tiks veikta atsevišķi saskaņā ar pretendenta norādīto cenu (EUR/1m</t>
    </r>
    <r>
      <rPr>
        <b/>
        <vertAlign val="superscript"/>
        <sz val="9"/>
        <color indexed="8"/>
        <rFont val="Times New Roman"/>
        <family val="1"/>
      </rPr>
      <t>2</t>
    </r>
    <r>
      <rPr>
        <b/>
        <sz val="9"/>
        <color indexed="8"/>
        <rFont val="Times New Roman"/>
        <family val="1"/>
      </rPr>
      <t xml:space="preserve"> vai EUR/1 gab bez PVN)* </t>
    </r>
    <r>
      <rPr>
        <b/>
        <u val="single"/>
        <sz val="9"/>
        <color indexed="8"/>
        <rFont val="Times New Roman"/>
        <family val="1"/>
      </rPr>
      <t xml:space="preserve">(Vērtējamais kritērijs E) </t>
    </r>
  </si>
  <si>
    <t>Telpu un teritorijas uzkopšanas/uzturēšanas pakalpojumi</t>
  </si>
  <si>
    <r>
      <t xml:space="preserve">Telpu ikdienas uzkopšana un uzturēšana </t>
    </r>
    <r>
      <rPr>
        <b/>
        <sz val="9"/>
        <color indexed="8"/>
        <rFont val="Times New Roman"/>
        <family val="1"/>
      </rPr>
      <t>(3.2.pielikuma 1.tabula).</t>
    </r>
  </si>
  <si>
    <r>
      <t xml:space="preserve">Teritorijas ikdienas uzkopšana un uzturēšana </t>
    </r>
    <r>
      <rPr>
        <b/>
        <sz val="9"/>
        <color indexed="8"/>
        <rFont val="Times New Roman"/>
        <family val="1"/>
      </rPr>
      <t>(3.2.pielikuma 2.tabula).</t>
    </r>
  </si>
</sst>
</file>

<file path=xl/styles.xml><?xml version="1.0" encoding="utf-8"?>
<styleSheet xmlns="http://schemas.openxmlformats.org/spreadsheetml/2006/main">
  <numFmts count="3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dd&quot;.&quot;mmm"/>
    <numFmt numFmtId="177" formatCode="0.000"/>
    <numFmt numFmtId="178" formatCode="&quot; &quot;#,##0.00&quot; &quot;;&quot;-&quot;#,##0.00&quot; &quot;;&quot; -&quot;00&quot; &quot;;&quot; &quot;@&quot; &quot;"/>
    <numFmt numFmtId="179" formatCode="[$€-426]&quot; &quot;#,##0.00"/>
    <numFmt numFmtId="180" formatCode="&quot;€&quot;#,##0.00"/>
    <numFmt numFmtId="181" formatCode="#,##0.00\ [$€-426]"/>
    <numFmt numFmtId="182" formatCode="&quot;Ls&quot;\ #,##0.00"/>
    <numFmt numFmtId="183" formatCode="&quot;Yes&quot;;&quot;Yes&quot;;&quot;No&quot;"/>
    <numFmt numFmtId="184" formatCode="&quot;True&quot;;&quot;True&quot;;&quot;False&quot;"/>
    <numFmt numFmtId="185" formatCode="&quot;On&quot;;&quot;On&quot;;&quot;Off&quot;"/>
    <numFmt numFmtId="186" formatCode="[$€-2]\ #,##0.00_);[Red]\([$€-2]\ #,##0.00\)"/>
  </numFmts>
  <fonts count="93">
    <font>
      <sz val="11"/>
      <color rgb="FF000000"/>
      <name val="Calibri"/>
      <family val="2"/>
    </font>
    <font>
      <sz val="11"/>
      <color indexed="8"/>
      <name val="Calibri"/>
      <family val="2"/>
    </font>
    <font>
      <sz val="10"/>
      <name val="Arial"/>
      <family val="2"/>
    </font>
    <font>
      <sz val="9"/>
      <name val="Tahoma"/>
      <family val="2"/>
    </font>
    <font>
      <b/>
      <sz val="9"/>
      <name val="Tahoma"/>
      <family val="2"/>
    </font>
    <font>
      <b/>
      <sz val="11"/>
      <color indexed="8"/>
      <name val="Times New Roman"/>
      <family val="1"/>
    </font>
    <font>
      <sz val="11"/>
      <color indexed="8"/>
      <name val="Times New Roman"/>
      <family val="1"/>
    </font>
    <font>
      <b/>
      <vertAlign val="superscript"/>
      <sz val="10"/>
      <color indexed="8"/>
      <name val="Times New Roman"/>
      <family val="1"/>
    </font>
    <font>
      <b/>
      <sz val="10"/>
      <color indexed="8"/>
      <name val="Times New Roman"/>
      <family val="1"/>
    </font>
    <font>
      <sz val="9"/>
      <color indexed="8"/>
      <name val="Times New Roman"/>
      <family val="1"/>
    </font>
    <font>
      <b/>
      <vertAlign val="superscript"/>
      <sz val="9"/>
      <color indexed="8"/>
      <name val="Times New Roman"/>
      <family val="1"/>
    </font>
    <font>
      <b/>
      <sz val="9"/>
      <color indexed="8"/>
      <name val="Times New Roman"/>
      <family val="1"/>
    </font>
    <font>
      <b/>
      <u val="single"/>
      <sz val="11"/>
      <color indexed="8"/>
      <name val="Times New Roman"/>
      <family val="1"/>
    </font>
    <font>
      <sz val="10"/>
      <color indexed="8"/>
      <name val="Times New Roman"/>
      <family val="1"/>
    </font>
    <font>
      <i/>
      <sz val="11"/>
      <color indexed="8"/>
      <name val="Times New Roman"/>
      <family val="1"/>
    </font>
    <font>
      <b/>
      <u val="single"/>
      <sz val="9"/>
      <color indexed="8"/>
      <name val="Times New Roman"/>
      <family val="1"/>
    </font>
    <font>
      <b/>
      <u val="single"/>
      <sz val="9"/>
      <name val="Times New Roman"/>
      <family val="1"/>
    </font>
    <font>
      <sz val="10"/>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Times New Roman"/>
      <family val="1"/>
    </font>
    <font>
      <b/>
      <sz val="8"/>
      <color indexed="8"/>
      <name val="Times New Roman"/>
      <family val="1"/>
    </font>
    <font>
      <i/>
      <sz val="9"/>
      <color indexed="8"/>
      <name val="Times New Roman"/>
      <family val="1"/>
    </font>
    <font>
      <b/>
      <sz val="11"/>
      <color indexed="10"/>
      <name val="Times New Roman"/>
      <family val="1"/>
    </font>
    <font>
      <i/>
      <sz val="8"/>
      <color indexed="8"/>
      <name val="Times New Roman"/>
      <family val="1"/>
    </font>
    <font>
      <sz val="11"/>
      <color indexed="10"/>
      <name val="Times New Roman"/>
      <family val="1"/>
    </font>
    <font>
      <sz val="10"/>
      <color indexed="10"/>
      <name val="Times New Roman"/>
      <family val="1"/>
    </font>
    <font>
      <b/>
      <i/>
      <sz val="9"/>
      <color indexed="8"/>
      <name val="Times New Roman"/>
      <family val="1"/>
    </font>
    <font>
      <i/>
      <sz val="8"/>
      <color indexed="9"/>
      <name val="Times New Roman"/>
      <family val="1"/>
    </font>
    <font>
      <b/>
      <i/>
      <sz val="10"/>
      <color indexed="8"/>
      <name val="Times New Roman"/>
      <family val="1"/>
    </font>
    <font>
      <b/>
      <i/>
      <u val="single"/>
      <sz val="10"/>
      <color indexed="8"/>
      <name val="Times New Roman"/>
      <family val="1"/>
    </font>
    <font>
      <b/>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Times New Roman"/>
      <family val="1"/>
    </font>
    <font>
      <sz val="10"/>
      <color rgb="FF000000"/>
      <name val="Times New Roman"/>
      <family val="1"/>
    </font>
    <font>
      <b/>
      <sz val="10"/>
      <color theme="1"/>
      <name val="Times New Roman"/>
      <family val="1"/>
    </font>
    <font>
      <sz val="8"/>
      <color theme="1"/>
      <name val="Times New Roman"/>
      <family val="1"/>
    </font>
    <font>
      <sz val="9"/>
      <color theme="1"/>
      <name val="Times New Roman"/>
      <family val="1"/>
    </font>
    <font>
      <b/>
      <sz val="9"/>
      <color theme="1"/>
      <name val="Times New Roman"/>
      <family val="1"/>
    </font>
    <font>
      <sz val="10"/>
      <color theme="1"/>
      <name val="Times New Roman"/>
      <family val="1"/>
    </font>
    <font>
      <sz val="8"/>
      <color rgb="FF000000"/>
      <name val="Times New Roman"/>
      <family val="1"/>
    </font>
    <font>
      <b/>
      <sz val="8"/>
      <color theme="1"/>
      <name val="Times New Roman"/>
      <family val="1"/>
    </font>
    <font>
      <sz val="11"/>
      <color theme="1"/>
      <name val="Times New Roman"/>
      <family val="1"/>
    </font>
    <font>
      <i/>
      <sz val="9"/>
      <color rgb="FF000000"/>
      <name val="Times New Roman"/>
      <family val="1"/>
    </font>
    <font>
      <b/>
      <sz val="11"/>
      <color rgb="FFFF0000"/>
      <name val="Times New Roman"/>
      <family val="1"/>
    </font>
    <font>
      <i/>
      <sz val="8"/>
      <color theme="1"/>
      <name val="Times New Roman"/>
      <family val="1"/>
    </font>
    <font>
      <b/>
      <sz val="10"/>
      <color rgb="FF000000"/>
      <name val="Times New Roman"/>
      <family val="1"/>
    </font>
    <font>
      <b/>
      <sz val="8"/>
      <color rgb="FF000000"/>
      <name val="Times New Roman"/>
      <family val="1"/>
    </font>
    <font>
      <sz val="11"/>
      <color rgb="FFFF0000"/>
      <name val="Times New Roman"/>
      <family val="1"/>
    </font>
    <font>
      <sz val="10"/>
      <color rgb="FFFF0000"/>
      <name val="Times New Roman"/>
      <family val="1"/>
    </font>
    <font>
      <b/>
      <sz val="9"/>
      <color rgb="FF000000"/>
      <name val="Times New Roman"/>
      <family val="1"/>
    </font>
    <font>
      <sz val="9"/>
      <color rgb="FF000000"/>
      <name val="Times New Roman"/>
      <family val="1"/>
    </font>
    <font>
      <b/>
      <i/>
      <sz val="9"/>
      <color theme="1"/>
      <name val="Times New Roman"/>
      <family val="1"/>
    </font>
    <font>
      <i/>
      <sz val="8"/>
      <color theme="0"/>
      <name val="Times New Roman"/>
      <family val="1"/>
    </font>
    <font>
      <b/>
      <sz val="11"/>
      <color theme="1"/>
      <name val="Times New Roman"/>
      <family val="1"/>
    </font>
    <font>
      <b/>
      <sz val="11"/>
      <color rgb="FF000000"/>
      <name val="Times New Roman"/>
      <family val="1"/>
    </font>
    <font>
      <b/>
      <i/>
      <sz val="11"/>
      <color rgb="FF000000"/>
      <name val="Times New Roman"/>
      <family val="1"/>
    </font>
    <font>
      <i/>
      <sz val="11"/>
      <color rgb="FF000000"/>
      <name val="Times New Roman"/>
      <family val="1"/>
    </font>
    <font>
      <b/>
      <i/>
      <sz val="10"/>
      <color rgb="FF000000"/>
      <name val="Times New Roman"/>
      <family val="1"/>
    </font>
    <font>
      <b/>
      <i/>
      <u val="single"/>
      <sz val="10"/>
      <color rgb="FF000000"/>
      <name val="Times New Roman"/>
      <family val="1"/>
    </font>
    <font>
      <b/>
      <sz val="11"/>
      <color rgb="FF00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A6A6A6"/>
        <bgColor indexed="64"/>
      </patternFill>
    </fill>
    <fill>
      <patternFill patternType="solid">
        <fgColor rgb="FFFFFFFF"/>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color rgb="FF000000"/>
      </right>
      <top style="medium"/>
      <bottom/>
    </border>
    <border>
      <left/>
      <right/>
      <top style="medium"/>
      <bottom/>
    </border>
    <border>
      <left style="thin">
        <color rgb="FF000000"/>
      </left>
      <right/>
      <top style="medium"/>
      <bottom/>
    </border>
    <border>
      <left style="thin">
        <color rgb="FF000000"/>
      </left>
      <right style="medium"/>
      <top style="medium"/>
      <bottom/>
    </border>
    <border>
      <left style="medium"/>
      <right style="thin">
        <color rgb="FF000000"/>
      </right>
      <top style="medium"/>
      <bottom style="medium"/>
    </border>
    <border>
      <left/>
      <right/>
      <top style="medium"/>
      <bottom style="medium"/>
    </border>
    <border>
      <left style="thin">
        <color rgb="FF000000"/>
      </left>
      <right/>
      <top style="medium"/>
      <bottom style="medium"/>
    </border>
    <border>
      <left style="thin">
        <color rgb="FF000000"/>
      </left>
      <right style="medium"/>
      <top style="medium"/>
      <bottom style="medium"/>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thin"/>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border>
    <border>
      <left style="thin"/>
      <right style="thin"/>
      <top style="thin"/>
      <bottom>
        <color indexed="63"/>
      </bottom>
    </border>
    <border>
      <left/>
      <right style="thin"/>
      <top style="thin"/>
      <bottom>
        <color indexed="63"/>
      </bottom>
    </border>
    <border>
      <left/>
      <right style="thin">
        <color rgb="FF000000"/>
      </right>
      <top/>
      <bottom>
        <color indexed="63"/>
      </bottom>
    </border>
    <border>
      <left/>
      <right style="thin">
        <color rgb="FF000000"/>
      </right>
      <top style="medium"/>
      <bottom style="medium"/>
    </border>
    <border>
      <left style="thin">
        <color rgb="FF000000"/>
      </left>
      <right style="thin">
        <color rgb="FF000000"/>
      </right>
      <top style="medium"/>
      <bottom style="medium"/>
    </border>
    <border>
      <left style="thin"/>
      <right style="thin"/>
      <top/>
      <bottom/>
    </border>
    <border>
      <left style="thin"/>
      <right style="medium"/>
      <top style="medium"/>
      <bottom style="medium"/>
    </border>
    <border>
      <left style="thin"/>
      <right style="thin"/>
      <top style="medium"/>
      <bottom style="medium"/>
    </border>
    <border>
      <left style="thin">
        <color rgb="FF000000"/>
      </left>
      <right style="medium"/>
      <top style="thin">
        <color rgb="FF000000"/>
      </top>
      <bottom/>
    </border>
    <border>
      <left style="medium"/>
      <right style="thin"/>
      <top style="thin"/>
      <bottom style="thin"/>
    </border>
    <border>
      <left style="thin"/>
      <right style="medium"/>
      <top style="thin"/>
      <bottom style="thin"/>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top style="medium"/>
      <bottom style="thin">
        <color rgb="FF000000"/>
      </bottom>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thin">
        <color rgb="FF000000"/>
      </right>
      <top style="thin">
        <color rgb="FF000000"/>
      </top>
      <bottom style="thin">
        <color rgb="FF000000"/>
      </bottom>
    </border>
    <border>
      <left/>
      <right/>
      <top style="thin"/>
      <bottom style="thin"/>
    </border>
    <border>
      <left style="thin"/>
      <right style="medium"/>
      <top/>
      <bottom style="thin"/>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top style="thin">
        <color rgb="FF000000"/>
      </top>
      <bottom style="medium"/>
    </border>
    <border>
      <left style="thin"/>
      <right style="thin"/>
      <top style="thin"/>
      <bottom style="medium"/>
    </border>
    <border>
      <left/>
      <right/>
      <top style="thin"/>
      <bottom style="medium"/>
    </border>
    <border>
      <left style="thin"/>
      <right style="thin"/>
      <top/>
      <bottom style="medium"/>
    </border>
    <border>
      <left style="thin"/>
      <right style="medium"/>
      <top/>
      <bottom style="medium"/>
    </border>
    <border>
      <left style="thin">
        <color rgb="FF000000"/>
      </left>
      <right style="thin">
        <color rgb="FF000000"/>
      </right>
      <top/>
      <bottom style="medium">
        <color rgb="FF000000"/>
      </bottom>
    </border>
    <border>
      <left style="thin">
        <color rgb="FF000000"/>
      </left>
      <right style="medium"/>
      <top/>
      <bottom style="medium">
        <color rgb="FF000000"/>
      </bottom>
    </border>
    <border>
      <left style="thin"/>
      <right style="medium"/>
      <top style="thin"/>
      <bottom style="medium"/>
    </border>
    <border>
      <left style="thin">
        <color rgb="FF000000"/>
      </left>
      <right style="thin">
        <color rgb="FF000000"/>
      </right>
      <top/>
      <bottom style="medium"/>
    </border>
    <border>
      <left style="thin">
        <color rgb="FF000000"/>
      </left>
      <right style="medium"/>
      <top/>
      <bottom style="medium"/>
    </border>
    <border>
      <left style="thin">
        <color rgb="FF000000"/>
      </left>
      <right style="thin">
        <color rgb="FF000000"/>
      </right>
      <top style="medium">
        <color rgb="FF000000"/>
      </top>
      <bottom style="medium"/>
    </border>
    <border>
      <left style="thin">
        <color rgb="FF000000"/>
      </left>
      <right style="medium"/>
      <top style="medium">
        <color rgb="FF000000"/>
      </top>
      <bottom style="medium"/>
    </border>
    <border>
      <left style="medium"/>
      <right style="thin">
        <color rgb="FF000000"/>
      </right>
      <top style="thin">
        <color rgb="FF000000"/>
      </top>
      <bottom/>
    </border>
    <border>
      <left style="thin">
        <color rgb="FF000000"/>
      </left>
      <right style="thin">
        <color rgb="FF000000"/>
      </right>
      <top style="medium">
        <color rgb="FF000000"/>
      </top>
      <bottom style="medium">
        <color rgb="FF000000"/>
      </bottom>
    </border>
    <border>
      <left style="thin">
        <color rgb="FF000000"/>
      </left>
      <right style="medium"/>
      <top style="medium">
        <color rgb="FF000000"/>
      </top>
      <bottom style="medium">
        <color rgb="FF000000"/>
      </bottom>
    </border>
    <border>
      <left style="medium"/>
      <right style="thin"/>
      <top style="medium"/>
      <bottom style="medium"/>
    </border>
    <border>
      <left style="medium"/>
      <right style="thin"/>
      <top/>
      <bottom style="thin"/>
    </border>
    <border>
      <left style="medium"/>
      <right style="thin"/>
      <top style="thin"/>
      <bottom style="medium"/>
    </border>
    <border>
      <left style="medium"/>
      <right style="thin"/>
      <top/>
      <bottom style="medium"/>
    </border>
    <border>
      <left>
        <color indexed="63"/>
      </left>
      <right>
        <color indexed="63"/>
      </right>
      <top>
        <color indexed="63"/>
      </top>
      <bottom style="thin"/>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right/>
      <top style="medium"/>
      <bottom style="medium"/>
    </border>
    <border>
      <left/>
      <right style="thin"/>
      <top style="medium"/>
      <bottom style="medium"/>
    </border>
    <border>
      <left style="thin">
        <color rgb="FF000000"/>
      </left>
      <right style="medium"/>
      <top/>
      <bottom/>
    </border>
    <border>
      <left style="medium"/>
      <right style="thin">
        <color rgb="FF000000"/>
      </right>
      <top>
        <color indexed="63"/>
      </top>
      <bottom>
        <color indexed="63"/>
      </bottom>
    </border>
    <border>
      <left/>
      <right/>
      <top/>
      <bottom style="medium">
        <color rgb="FF000000"/>
      </bottom>
    </border>
    <border>
      <left style="thin">
        <color rgb="FF000000"/>
      </left>
      <right style="medium">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color indexed="63"/>
      </bottom>
    </border>
    <border>
      <left style="medium"/>
      <right/>
      <top style="medium"/>
      <bottom style="medium">
        <color rgb="FF000000"/>
      </bottom>
    </border>
    <border>
      <left style="medium"/>
      <right/>
      <top style="medium">
        <color rgb="FF000000"/>
      </top>
      <bottom style="medium">
        <color rgb="FF000000"/>
      </bottom>
    </border>
    <border>
      <left style="medium"/>
      <right/>
      <top style="medium">
        <color rgb="FF000000"/>
      </top>
      <bottom style="medium"/>
    </border>
    <border>
      <left style="medium"/>
      <right>
        <color indexed="63"/>
      </right>
      <top style="thin">
        <color rgb="FF000000"/>
      </top>
      <bottom style="medium"/>
    </border>
    <border>
      <left>
        <color indexed="63"/>
      </left>
      <right>
        <color indexed="63"/>
      </right>
      <top style="thin">
        <color rgb="FF000000"/>
      </top>
      <bottom style="medium"/>
    </border>
    <border>
      <left>
        <color indexed="63"/>
      </left>
      <right style="medium"/>
      <top style="thin">
        <color rgb="FF000000"/>
      </top>
      <bottom style="medium"/>
    </border>
    <border>
      <left style="medium"/>
      <right/>
      <top>
        <color indexed="63"/>
      </top>
      <bottom style="thin">
        <color rgb="FF000000"/>
      </bottom>
    </border>
    <border>
      <left/>
      <right/>
      <top>
        <color indexed="63"/>
      </top>
      <bottom style="thin">
        <color rgb="FF000000"/>
      </bottom>
    </border>
    <border>
      <left/>
      <right style="medium"/>
      <top>
        <color indexed="63"/>
      </top>
      <bottom style="thin">
        <color rgb="FF000000"/>
      </bottom>
    </border>
    <border>
      <left style="medium"/>
      <right>
        <color indexed="63"/>
      </right>
      <top style="medium"/>
      <bottom style="thin">
        <color rgb="FF000000"/>
      </bottom>
    </border>
    <border>
      <left style="medium"/>
      <right>
        <color indexed="63"/>
      </right>
      <top style="medium">
        <color rgb="FF000000"/>
      </top>
      <bottom style="thin">
        <color rgb="FF000000"/>
      </bottom>
    </border>
    <border>
      <left style="medium"/>
      <right>
        <color indexed="63"/>
      </right>
      <top style="medium">
        <color rgb="FF000000"/>
      </top>
      <bottom>
        <color indexed="63"/>
      </bottom>
    </border>
    <border>
      <left/>
      <right style="thin">
        <color rgb="FF000000"/>
      </right>
      <top style="medium"/>
      <bottom style="thin">
        <color rgb="FF000000"/>
      </bottom>
    </border>
    <border>
      <left/>
      <right style="thin">
        <color rgb="FF000000"/>
      </right>
      <top style="medium">
        <color rgb="FF000000"/>
      </top>
      <bottom style="thin">
        <color rgb="FF000000"/>
      </bottom>
    </border>
    <border>
      <left>
        <color indexed="63"/>
      </left>
      <right style="thin">
        <color rgb="FF000000"/>
      </right>
      <top style="medium">
        <color rgb="FF000000"/>
      </top>
      <bottom>
        <color indexed="63"/>
      </bottom>
    </border>
    <border>
      <left style="medium"/>
      <right style="thin">
        <color rgb="FF000000"/>
      </right>
      <top style="medium">
        <color rgb="FF000000"/>
      </top>
      <bottom style="medium"/>
    </border>
    <border>
      <left style="medium">
        <color rgb="FF000000"/>
      </left>
      <right style="thin">
        <color rgb="FF000000"/>
      </right>
      <top style="medium">
        <color rgb="FF000000"/>
      </top>
      <bottom style="medium"/>
    </border>
    <border>
      <left style="medium"/>
      <right style="thin">
        <color rgb="FF000000"/>
      </right>
      <top>
        <color indexed="63"/>
      </top>
      <bottom style="medium">
        <color rgb="FF000000"/>
      </bottom>
    </border>
    <border>
      <left style="medium">
        <color rgb="FF000000"/>
      </left>
      <right style="thin">
        <color rgb="FF000000"/>
      </right>
      <top/>
      <bottom style="medium">
        <color rgb="FF000000"/>
      </bottom>
    </border>
    <border>
      <left style="medium"/>
      <right style="thin">
        <color rgb="FF000000"/>
      </right>
      <top/>
      <bottom style="medium"/>
    </border>
    <border>
      <left style="medium">
        <color rgb="FF000000"/>
      </left>
      <right style="thin">
        <color rgb="FF000000"/>
      </right>
      <top/>
      <bottom style="medium"/>
    </border>
    <border>
      <left>
        <color indexed="63"/>
      </left>
      <right>
        <color indexed="63"/>
      </right>
      <top style="medium">
        <color rgb="FF000000"/>
      </top>
      <bottom style="medium"/>
    </border>
    <border>
      <left>
        <color indexed="63"/>
      </left>
      <right style="medium"/>
      <top style="medium">
        <color rgb="FF000000"/>
      </top>
      <bottom style="medium"/>
    </border>
    <border>
      <left style="medium"/>
      <right/>
      <top style="medium"/>
      <bottom/>
    </border>
    <border>
      <left style="medium"/>
      <right/>
      <top/>
      <bottom style="medium"/>
    </border>
    <border>
      <left style="medium"/>
      <right>
        <color indexed="63"/>
      </right>
      <top>
        <color indexed="63"/>
      </top>
      <bottom>
        <color indexed="63"/>
      </bottom>
    </border>
    <border>
      <left/>
      <right style="medium"/>
      <top style="medium">
        <color rgb="FF000000"/>
      </top>
      <bottom style="thin">
        <color rgb="FF000000"/>
      </bottom>
    </border>
    <border>
      <left>
        <color indexed="63"/>
      </left>
      <right style="medium"/>
      <top style="medium"/>
      <bottom style="medium"/>
    </border>
    <border>
      <left style="medium"/>
      <right style="thin">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right style="medium">
        <color rgb="FF000000"/>
      </right>
      <top style="medium"/>
      <bottom style="thin">
        <color rgb="FF000000"/>
      </bottom>
    </border>
    <border>
      <left style="medium"/>
      <right style="medium">
        <color rgb="FF000000"/>
      </right>
      <top style="medium">
        <color rgb="FF000000"/>
      </top>
      <bottom style="thin">
        <color rgb="FF000000"/>
      </bottom>
    </border>
    <border>
      <left style="medium">
        <color rgb="FF000000"/>
      </left>
      <right style="thin">
        <color rgb="FF000000"/>
      </right>
      <top style="medium"/>
      <bottom style="thin">
        <color rgb="FF000000"/>
      </bottom>
    </border>
    <border>
      <left style="medium">
        <color rgb="FF000000"/>
      </left>
      <right style="thin">
        <color rgb="FF000000"/>
      </right>
      <top style="medium">
        <color rgb="FF000000"/>
      </top>
      <bottom style="thin">
        <color rgb="FF000000"/>
      </bottom>
    </border>
    <border>
      <left style="thin"/>
      <right/>
      <top>
        <color indexed="63"/>
      </top>
      <bottom style="medium"/>
    </border>
    <border>
      <left/>
      <right/>
      <top/>
      <bottom style="medium"/>
    </border>
    <border>
      <left/>
      <right style="thin">
        <color rgb="FF000000"/>
      </right>
      <top/>
      <bottom style="medium"/>
    </border>
    <border>
      <left style="thin"/>
      <right>
        <color indexed="63"/>
      </right>
      <top style="thin"/>
      <bottom style="medium"/>
    </border>
    <border>
      <left>
        <color indexed="63"/>
      </left>
      <right style="thin"/>
      <top style="thin"/>
      <bottom style="medium"/>
    </border>
    <border>
      <left style="thin"/>
      <right/>
      <top style="medium"/>
      <bottom style="medium"/>
    </border>
    <border>
      <left style="thin"/>
      <right style="medium"/>
      <top/>
      <bottom/>
    </border>
    <border>
      <left style="thin"/>
      <right style="medium"/>
      <top style="thin"/>
      <bottom>
        <color indexed="63"/>
      </bottom>
    </border>
    <border>
      <left style="medium"/>
      <right style="thin"/>
      <top style="thin"/>
      <bottom>
        <color indexed="63"/>
      </bottom>
    </border>
    <border>
      <left style="medium"/>
      <right style="thin"/>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8"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80">
    <xf numFmtId="0" fontId="0" fillId="0" borderId="0" xfId="0" applyAlignment="1">
      <alignment/>
    </xf>
    <xf numFmtId="0" fontId="64" fillId="0" borderId="0" xfId="0" applyFont="1" applyAlignment="1">
      <alignment/>
    </xf>
    <xf numFmtId="0" fontId="64" fillId="0" borderId="0" xfId="0" applyFont="1" applyFill="1" applyAlignment="1">
      <alignment/>
    </xf>
    <xf numFmtId="2" fontId="65" fillId="0" borderId="0" xfId="0" applyNumberFormat="1" applyFont="1" applyFill="1" applyAlignment="1">
      <alignment/>
    </xf>
    <xf numFmtId="0" fontId="65" fillId="0" borderId="0" xfId="0" applyFont="1" applyAlignment="1">
      <alignment/>
    </xf>
    <xf numFmtId="0" fontId="66" fillId="33" borderId="10" xfId="0" applyFont="1" applyFill="1" applyBorder="1" applyAlignment="1">
      <alignment horizontal="center" vertical="center" textRotation="90" wrapText="1"/>
    </xf>
    <xf numFmtId="0" fontId="66" fillId="34" borderId="11" xfId="0" applyFont="1" applyFill="1" applyBorder="1" applyAlignment="1">
      <alignment horizontal="center" vertical="center" wrapText="1"/>
    </xf>
    <xf numFmtId="0" fontId="66" fillId="34" borderId="12" xfId="0" applyFont="1" applyFill="1" applyBorder="1" applyAlignment="1">
      <alignment horizontal="center" vertical="center" wrapText="1"/>
    </xf>
    <xf numFmtId="1" fontId="66" fillId="34" borderId="12" xfId="0" applyNumberFormat="1" applyFont="1" applyFill="1" applyBorder="1" applyAlignment="1">
      <alignment horizontal="center" vertical="center" wrapText="1"/>
    </xf>
    <xf numFmtId="1" fontId="66" fillId="34" borderId="13" xfId="0" applyNumberFormat="1" applyFont="1" applyFill="1" applyBorder="1" applyAlignment="1">
      <alignment horizontal="center" vertical="center" wrapText="1"/>
    </xf>
    <xf numFmtId="0" fontId="65" fillId="0" borderId="0" xfId="0" applyFont="1" applyFill="1" applyAlignment="1">
      <alignment vertical="top"/>
    </xf>
    <xf numFmtId="0" fontId="67" fillId="35" borderId="14" xfId="0" applyFont="1" applyFill="1" applyBorder="1" applyAlignment="1">
      <alignment horizontal="center" vertical="center" wrapText="1"/>
    </xf>
    <xf numFmtId="0" fontId="67" fillId="35" borderId="15" xfId="0" applyFont="1" applyFill="1" applyBorder="1" applyAlignment="1">
      <alignment horizontal="center" vertical="center" wrapText="1"/>
    </xf>
    <xf numFmtId="0" fontId="67" fillId="35" borderId="16" xfId="0" applyFont="1" applyFill="1" applyBorder="1" applyAlignment="1">
      <alignment horizontal="center" vertical="center" wrapText="1"/>
    </xf>
    <xf numFmtId="1" fontId="67" fillId="35" borderId="16" xfId="0" applyNumberFormat="1" applyFont="1" applyFill="1" applyBorder="1" applyAlignment="1">
      <alignment horizontal="center" vertical="center" wrapText="1"/>
    </xf>
    <xf numFmtId="1" fontId="67" fillId="35" borderId="17" xfId="0" applyNumberFormat="1" applyFont="1" applyFill="1" applyBorder="1" applyAlignment="1">
      <alignment horizontal="center" vertical="center" wrapText="1"/>
    </xf>
    <xf numFmtId="0" fontId="65" fillId="0" borderId="0" xfId="0" applyFont="1" applyFill="1" applyAlignment="1">
      <alignment/>
    </xf>
    <xf numFmtId="0" fontId="68" fillId="36" borderId="18" xfId="0" applyFont="1" applyFill="1" applyBorder="1" applyAlignment="1">
      <alignment horizontal="left" vertical="center" wrapText="1"/>
    </xf>
    <xf numFmtId="4" fontId="68" fillId="36" borderId="18" xfId="42" applyNumberFormat="1" applyFont="1" applyFill="1" applyBorder="1" applyAlignment="1">
      <alignment horizontal="center" vertical="center"/>
    </xf>
    <xf numFmtId="4" fontId="68" fillId="36" borderId="19" xfId="42" applyNumberFormat="1" applyFont="1" applyFill="1" applyBorder="1" applyAlignment="1">
      <alignment horizontal="center" vertical="center"/>
    </xf>
    <xf numFmtId="4" fontId="68" fillId="36" borderId="20" xfId="42" applyNumberFormat="1" applyFont="1" applyFill="1" applyBorder="1" applyAlignment="1" applyProtection="1">
      <alignment horizontal="center" vertical="center"/>
      <protection locked="0"/>
    </xf>
    <xf numFmtId="4" fontId="68" fillId="37" borderId="21" xfId="0" applyNumberFormat="1" applyFont="1" applyFill="1" applyBorder="1" applyAlignment="1">
      <alignment horizontal="center" vertical="center"/>
    </xf>
    <xf numFmtId="0" fontId="68" fillId="36" borderId="22" xfId="0" applyFont="1" applyFill="1" applyBorder="1" applyAlignment="1">
      <alignment horizontal="left" vertical="center"/>
    </xf>
    <xf numFmtId="4" fontId="68" fillId="36" borderId="22" xfId="42" applyNumberFormat="1" applyFont="1" applyFill="1" applyBorder="1" applyAlignment="1">
      <alignment horizontal="center" vertical="center"/>
    </xf>
    <xf numFmtId="4" fontId="68" fillId="36" borderId="23" xfId="42" applyNumberFormat="1" applyFont="1" applyFill="1" applyBorder="1" applyAlignment="1">
      <alignment horizontal="center" vertical="center"/>
    </xf>
    <xf numFmtId="4" fontId="68" fillId="36" borderId="24" xfId="42" applyNumberFormat="1" applyFont="1" applyFill="1" applyBorder="1" applyAlignment="1" applyProtection="1">
      <alignment horizontal="center" vertical="center"/>
      <protection locked="0"/>
    </xf>
    <xf numFmtId="0" fontId="68" fillId="36" borderId="22" xfId="0" applyFont="1" applyFill="1" applyBorder="1" applyAlignment="1">
      <alignment horizontal="left" vertical="center" wrapText="1"/>
    </xf>
    <xf numFmtId="4" fontId="68" fillId="36" borderId="25" xfId="42" applyNumberFormat="1" applyFont="1" applyFill="1" applyBorder="1" applyAlignment="1">
      <alignment horizontal="center" vertical="center"/>
    </xf>
    <xf numFmtId="4" fontId="68" fillId="36" borderId="26" xfId="42" applyNumberFormat="1" applyFont="1" applyFill="1" applyBorder="1" applyAlignment="1">
      <alignment horizontal="center" vertical="center"/>
    </xf>
    <xf numFmtId="4" fontId="68" fillId="36" borderId="27" xfId="42" applyNumberFormat="1" applyFont="1" applyFill="1" applyBorder="1" applyAlignment="1">
      <alignment horizontal="center" vertical="center"/>
    </xf>
    <xf numFmtId="4" fontId="68" fillId="36" borderId="28" xfId="42" applyNumberFormat="1" applyFont="1" applyFill="1" applyBorder="1" applyAlignment="1" applyProtection="1">
      <alignment horizontal="center" vertical="center"/>
      <protection locked="0"/>
    </xf>
    <xf numFmtId="4" fontId="68" fillId="37" borderId="29" xfId="0" applyNumberFormat="1" applyFont="1" applyFill="1" applyBorder="1" applyAlignment="1">
      <alignment horizontal="center" vertical="center"/>
    </xf>
    <xf numFmtId="0" fontId="65" fillId="0" borderId="0" xfId="0" applyFont="1" applyFill="1" applyBorder="1" applyAlignment="1">
      <alignment/>
    </xf>
    <xf numFmtId="4" fontId="69" fillId="38" borderId="30" xfId="0" applyNumberFormat="1" applyFont="1" applyFill="1" applyBorder="1" applyAlignment="1" applyProtection="1">
      <alignment horizontal="center" vertical="center"/>
      <protection/>
    </xf>
    <xf numFmtId="4" fontId="69" fillId="39" borderId="31" xfId="0" applyNumberFormat="1" applyFont="1" applyFill="1" applyBorder="1" applyAlignment="1" applyProtection="1">
      <alignment horizontal="center"/>
      <protection/>
    </xf>
    <xf numFmtId="4" fontId="69" fillId="38" borderId="31" xfId="0" applyNumberFormat="1" applyFont="1" applyFill="1" applyBorder="1" applyAlignment="1">
      <alignment horizontal="center"/>
    </xf>
    <xf numFmtId="4" fontId="69" fillId="38" borderId="17" xfId="0" applyNumberFormat="1" applyFont="1" applyFill="1" applyBorder="1" applyAlignment="1">
      <alignment horizontal="center"/>
    </xf>
    <xf numFmtId="4" fontId="69" fillId="0" borderId="0" xfId="0" applyNumberFormat="1" applyFont="1" applyFill="1" applyBorder="1" applyAlignment="1">
      <alignment horizontal="center"/>
    </xf>
    <xf numFmtId="0" fontId="66" fillId="0" borderId="0" xfId="0" applyFont="1" applyAlignment="1">
      <alignment wrapText="1"/>
    </xf>
    <xf numFmtId="0" fontId="70" fillId="0" borderId="0" xfId="0" applyFont="1" applyAlignment="1">
      <alignment/>
    </xf>
    <xf numFmtId="0" fontId="70" fillId="0" borderId="0" xfId="0" applyFont="1" applyAlignment="1">
      <alignment horizontal="right"/>
    </xf>
    <xf numFmtId="1" fontId="70" fillId="0" borderId="0" xfId="0" applyNumberFormat="1" applyFont="1" applyAlignment="1">
      <alignment horizontal="center" vertical="center"/>
    </xf>
    <xf numFmtId="0" fontId="70" fillId="0" borderId="0" xfId="0" applyFont="1" applyAlignment="1">
      <alignment vertical="center"/>
    </xf>
    <xf numFmtId="1" fontId="70" fillId="0" borderId="0" xfId="0" applyNumberFormat="1" applyFont="1" applyAlignment="1">
      <alignment vertical="center"/>
    </xf>
    <xf numFmtId="0" fontId="69" fillId="40" borderId="31" xfId="0" applyFont="1" applyFill="1" applyBorder="1" applyAlignment="1">
      <alignment horizontal="center" vertical="center" wrapText="1"/>
    </xf>
    <xf numFmtId="1" fontId="69" fillId="40" borderId="31" xfId="0" applyNumberFormat="1" applyFont="1" applyFill="1" applyBorder="1" applyAlignment="1">
      <alignment horizontal="center" vertical="center" wrapText="1"/>
    </xf>
    <xf numFmtId="0" fontId="69" fillId="40" borderId="17" xfId="0" applyFont="1" applyFill="1" applyBorder="1" applyAlignment="1">
      <alignment horizontal="center" vertical="center" wrapText="1"/>
    </xf>
    <xf numFmtId="0" fontId="67" fillId="35" borderId="31" xfId="0" applyFont="1" applyFill="1" applyBorder="1" applyAlignment="1">
      <alignment horizontal="center" vertical="center" wrapText="1"/>
    </xf>
    <xf numFmtId="0" fontId="67" fillId="35" borderId="17" xfId="0" applyFont="1" applyFill="1" applyBorder="1" applyAlignment="1">
      <alignment horizontal="center" vertical="center" wrapText="1"/>
    </xf>
    <xf numFmtId="2" fontId="71" fillId="0" borderId="0" xfId="0" applyNumberFormat="1" applyFont="1" applyFill="1" applyAlignment="1">
      <alignment/>
    </xf>
    <xf numFmtId="0" fontId="71" fillId="0" borderId="0" xfId="0" applyFont="1" applyAlignment="1">
      <alignment/>
    </xf>
    <xf numFmtId="4" fontId="69" fillId="36" borderId="32" xfId="0" applyNumberFormat="1" applyFont="1" applyFill="1" applyBorder="1" applyAlignment="1" applyProtection="1">
      <alignment horizontal="center" vertical="center"/>
      <protection/>
    </xf>
    <xf numFmtId="3" fontId="68" fillId="36" borderId="20" xfId="42" applyNumberFormat="1" applyFont="1" applyFill="1" applyBorder="1" applyAlignment="1">
      <alignment horizontal="center" vertical="center"/>
    </xf>
    <xf numFmtId="3" fontId="68" fillId="36" borderId="20" xfId="42" applyNumberFormat="1" applyFont="1" applyFill="1" applyBorder="1" applyAlignment="1" applyProtection="1">
      <alignment horizontal="center" vertical="center"/>
      <protection locked="0"/>
    </xf>
    <xf numFmtId="3" fontId="68" fillId="41" borderId="33" xfId="0" applyNumberFormat="1" applyFont="1" applyFill="1" applyBorder="1" applyAlignment="1">
      <alignment horizontal="center" vertical="center"/>
    </xf>
    <xf numFmtId="4" fontId="69" fillId="37" borderId="34" xfId="0" applyNumberFormat="1" applyFont="1" applyFill="1" applyBorder="1" applyAlignment="1" applyProtection="1">
      <alignment horizontal="center" vertical="center"/>
      <protection/>
    </xf>
    <xf numFmtId="4" fontId="69" fillId="42" borderId="34" xfId="0" applyNumberFormat="1" applyFont="1" applyFill="1" applyBorder="1" applyAlignment="1" applyProtection="1">
      <alignment horizontal="center" vertical="center"/>
      <protection/>
    </xf>
    <xf numFmtId="3" fontId="69" fillId="37" borderId="34" xfId="0" applyNumberFormat="1" applyFont="1" applyFill="1" applyBorder="1" applyAlignment="1" applyProtection="1">
      <alignment horizontal="center" vertical="center"/>
      <protection/>
    </xf>
    <xf numFmtId="0" fontId="72" fillId="0" borderId="0" xfId="0" applyFont="1" applyFill="1" applyBorder="1" applyAlignment="1">
      <alignment horizontal="right"/>
    </xf>
    <xf numFmtId="4" fontId="69" fillId="0" borderId="0" xfId="0" applyNumberFormat="1" applyFont="1" applyFill="1" applyBorder="1" applyAlignment="1" applyProtection="1">
      <alignment horizontal="center" vertical="center"/>
      <protection/>
    </xf>
    <xf numFmtId="3" fontId="69" fillId="0" borderId="0" xfId="0" applyNumberFormat="1" applyFont="1" applyFill="1" applyBorder="1" applyAlignment="1" applyProtection="1">
      <alignment horizontal="center" vertical="center"/>
      <protection/>
    </xf>
    <xf numFmtId="0" fontId="73" fillId="0" borderId="0" xfId="0" applyFont="1" applyAlignment="1">
      <alignment/>
    </xf>
    <xf numFmtId="0" fontId="74" fillId="0" borderId="0" xfId="0" applyFont="1" applyAlignment="1">
      <alignment horizontal="left" vertical="center"/>
    </xf>
    <xf numFmtId="0" fontId="64" fillId="0" borderId="0" xfId="0" applyFont="1" applyAlignment="1">
      <alignment horizontal="center" textRotation="90"/>
    </xf>
    <xf numFmtId="0" fontId="64" fillId="0" borderId="0" xfId="0" applyFont="1" applyAlignment="1">
      <alignment horizontal="center"/>
    </xf>
    <xf numFmtId="0" fontId="64" fillId="0" borderId="0" xfId="0" applyFont="1" applyAlignment="1">
      <alignment horizontal="center" vertical="center"/>
    </xf>
    <xf numFmtId="0" fontId="64" fillId="0" borderId="0" xfId="0" applyFont="1" applyAlignment="1">
      <alignment horizontal="right" vertical="center"/>
    </xf>
    <xf numFmtId="0" fontId="64" fillId="0" borderId="0" xfId="0" applyFont="1" applyAlignment="1">
      <alignment/>
    </xf>
    <xf numFmtId="0" fontId="65" fillId="0" borderId="0" xfId="0" applyFont="1" applyAlignment="1">
      <alignment horizontal="center"/>
    </xf>
    <xf numFmtId="0" fontId="75" fillId="0" borderId="0" xfId="0" applyFont="1" applyAlignment="1">
      <alignment horizontal="center"/>
    </xf>
    <xf numFmtId="0" fontId="67" fillId="0" borderId="0" xfId="0" applyFont="1" applyFill="1" applyAlignment="1">
      <alignment horizontal="center" vertical="center"/>
    </xf>
    <xf numFmtId="0" fontId="67" fillId="0" borderId="0" xfId="0" applyFont="1" applyFill="1" applyAlignment="1">
      <alignment horizontal="center"/>
    </xf>
    <xf numFmtId="176" fontId="76" fillId="0" borderId="0" xfId="0" applyNumberFormat="1" applyFont="1" applyFill="1" applyAlignment="1">
      <alignment horizontal="center" vertical="center"/>
    </xf>
    <xf numFmtId="0" fontId="76" fillId="0" borderId="0" xfId="0" applyFont="1" applyFill="1" applyAlignment="1">
      <alignment horizontal="center"/>
    </xf>
    <xf numFmtId="0" fontId="71" fillId="0" borderId="0" xfId="0" applyFont="1" applyAlignment="1">
      <alignment horizontal="center"/>
    </xf>
    <xf numFmtId="0" fontId="66" fillId="33" borderId="22" xfId="0" applyFont="1" applyFill="1" applyBorder="1" applyAlignment="1">
      <alignment horizontal="center" vertical="center" wrapText="1"/>
    </xf>
    <xf numFmtId="0" fontId="77" fillId="0" borderId="0" xfId="0" applyFont="1" applyAlignment="1">
      <alignment/>
    </xf>
    <xf numFmtId="0" fontId="66" fillId="33" borderId="25" xfId="0" applyFont="1" applyFill="1" applyBorder="1" applyAlignment="1">
      <alignment horizontal="center" vertical="center" wrapText="1"/>
    </xf>
    <xf numFmtId="10" fontId="66" fillId="33" borderId="25" xfId="0" applyNumberFormat="1"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77" fillId="0" borderId="0" xfId="0" applyFont="1" applyAlignment="1">
      <alignment horizontal="center"/>
    </xf>
    <xf numFmtId="0" fontId="78" fillId="0" borderId="0" xfId="0" applyFont="1" applyAlignment="1">
      <alignment horizontal="center" vertical="center"/>
    </xf>
    <xf numFmtId="0" fontId="67" fillId="35" borderId="36" xfId="0" applyFont="1" applyFill="1" applyBorder="1" applyAlignment="1">
      <alignment horizontal="center" vertical="center" wrapText="1"/>
    </xf>
    <xf numFmtId="0" fontId="67" fillId="35" borderId="24" xfId="0" applyFont="1" applyFill="1" applyBorder="1" applyAlignment="1">
      <alignment horizontal="center" vertical="center" wrapText="1"/>
    </xf>
    <xf numFmtId="0" fontId="67" fillId="35" borderId="37" xfId="0" applyFont="1" applyFill="1" applyBorder="1" applyAlignment="1">
      <alignment horizontal="center" vertical="center" wrapText="1"/>
    </xf>
    <xf numFmtId="0" fontId="78" fillId="0" borderId="0" xfId="0" applyFont="1" applyAlignment="1">
      <alignment/>
    </xf>
    <xf numFmtId="0" fontId="78" fillId="0" borderId="0" xfId="0" applyFont="1" applyAlignment="1">
      <alignment horizontal="center"/>
    </xf>
    <xf numFmtId="0" fontId="70" fillId="0" borderId="38" xfId="0" applyFont="1" applyFill="1" applyBorder="1" applyAlignment="1">
      <alignment horizontal="center" vertical="center" wrapText="1"/>
    </xf>
    <xf numFmtId="0" fontId="70" fillId="0" borderId="39" xfId="0" applyFont="1" applyFill="1" applyBorder="1" applyAlignment="1">
      <alignment horizontal="center" vertical="center"/>
    </xf>
    <xf numFmtId="177" fontId="70" fillId="0" borderId="39" xfId="0" applyNumberFormat="1" applyFont="1" applyFill="1" applyBorder="1" applyAlignment="1">
      <alignment horizontal="center" vertical="center"/>
    </xf>
    <xf numFmtId="0" fontId="70" fillId="0" borderId="40" xfId="0" applyFont="1" applyFill="1" applyBorder="1" applyAlignment="1">
      <alignment horizontal="center" vertical="center"/>
    </xf>
    <xf numFmtId="4" fontId="70" fillId="37" borderId="41" xfId="0" applyNumberFormat="1" applyFont="1" applyFill="1" applyBorder="1" applyAlignment="1">
      <alignment horizontal="right" vertical="center"/>
    </xf>
    <xf numFmtId="4" fontId="70" fillId="37" borderId="11" xfId="0" applyNumberFormat="1" applyFont="1" applyFill="1" applyBorder="1" applyAlignment="1">
      <alignment horizontal="right" vertical="center"/>
    </xf>
    <xf numFmtId="4" fontId="70" fillId="37" borderId="42" xfId="0" applyNumberFormat="1" applyFont="1" applyFill="1" applyBorder="1" applyAlignment="1">
      <alignment horizontal="right" vertical="center"/>
    </xf>
    <xf numFmtId="4" fontId="70" fillId="0" borderId="11" xfId="0" applyNumberFormat="1" applyFont="1" applyFill="1" applyBorder="1" applyAlignment="1">
      <alignment horizontal="right" vertical="center"/>
    </xf>
    <xf numFmtId="4" fontId="70" fillId="37" borderId="43" xfId="0" applyNumberFormat="1" applyFont="1" applyFill="1" applyBorder="1" applyAlignment="1">
      <alignment horizontal="right" vertical="center"/>
    </xf>
    <xf numFmtId="0" fontId="70" fillId="0" borderId="44" xfId="0" applyFont="1" applyFill="1" applyBorder="1" applyAlignment="1">
      <alignment horizontal="center" vertical="center" wrapText="1"/>
    </xf>
    <xf numFmtId="0" fontId="70" fillId="0" borderId="22" xfId="0" applyFont="1" applyFill="1" applyBorder="1" applyAlignment="1">
      <alignment vertical="center"/>
    </xf>
    <xf numFmtId="177" fontId="70" fillId="0" borderId="22" xfId="0" applyNumberFormat="1" applyFont="1" applyFill="1" applyBorder="1" applyAlignment="1">
      <alignment horizontal="center" vertical="center"/>
    </xf>
    <xf numFmtId="0" fontId="70" fillId="0" borderId="23" xfId="0" applyFont="1" applyFill="1" applyBorder="1" applyAlignment="1">
      <alignment horizontal="center" vertical="center"/>
    </xf>
    <xf numFmtId="4" fontId="70" fillId="37" borderId="24" xfId="0" applyNumberFormat="1" applyFont="1" applyFill="1" applyBorder="1" applyAlignment="1">
      <alignment horizontal="right" vertical="center"/>
    </xf>
    <xf numFmtId="4" fontId="70" fillId="37" borderId="45" xfId="0" applyNumberFormat="1" applyFont="1" applyFill="1" applyBorder="1" applyAlignment="1">
      <alignment horizontal="right" vertical="center"/>
    </xf>
    <xf numFmtId="4" fontId="70" fillId="0" borderId="45" xfId="0" applyNumberFormat="1" applyFont="1" applyFill="1" applyBorder="1" applyAlignment="1">
      <alignment horizontal="right" vertical="center"/>
    </xf>
    <xf numFmtId="4" fontId="70" fillId="37" borderId="46" xfId="0" applyNumberFormat="1" applyFont="1" applyFill="1" applyBorder="1" applyAlignment="1">
      <alignment horizontal="right" vertical="center"/>
    </xf>
    <xf numFmtId="0" fontId="70" fillId="0" borderId="47" xfId="0" applyFont="1" applyFill="1" applyBorder="1" applyAlignment="1">
      <alignment horizontal="center" vertical="center" wrapText="1"/>
    </xf>
    <xf numFmtId="0" fontId="70" fillId="0" borderId="48" xfId="0" applyFont="1" applyFill="1" applyBorder="1" applyAlignment="1">
      <alignment vertical="center"/>
    </xf>
    <xf numFmtId="177" fontId="70" fillId="0" borderId="48" xfId="0" applyNumberFormat="1" applyFont="1" applyFill="1" applyBorder="1" applyAlignment="1">
      <alignment horizontal="center" vertical="center"/>
    </xf>
    <xf numFmtId="0" fontId="70" fillId="0" borderId="49" xfId="0" applyFont="1" applyFill="1" applyBorder="1" applyAlignment="1">
      <alignment horizontal="center" vertical="center"/>
    </xf>
    <xf numFmtId="4" fontId="70" fillId="37" borderId="50" xfId="0" applyNumberFormat="1" applyFont="1" applyFill="1" applyBorder="1" applyAlignment="1">
      <alignment horizontal="right" vertical="center"/>
    </xf>
    <xf numFmtId="4" fontId="70" fillId="37" borderId="51" xfId="0" applyNumberFormat="1" applyFont="1" applyFill="1" applyBorder="1" applyAlignment="1">
      <alignment horizontal="right" vertical="center"/>
    </xf>
    <xf numFmtId="4" fontId="70" fillId="37" borderId="52" xfId="0" applyNumberFormat="1" applyFont="1" applyFill="1" applyBorder="1" applyAlignment="1">
      <alignment horizontal="right" vertical="center"/>
    </xf>
    <xf numFmtId="4" fontId="70" fillId="0" borderId="51" xfId="0" applyNumberFormat="1" applyFont="1" applyFill="1" applyBorder="1" applyAlignment="1">
      <alignment horizontal="right" vertical="center"/>
    </xf>
    <xf numFmtId="4" fontId="70" fillId="37" borderId="53" xfId="0" applyNumberFormat="1" applyFont="1" applyFill="1" applyBorder="1" applyAlignment="1">
      <alignment horizontal="right" vertical="center"/>
    </xf>
    <xf numFmtId="0" fontId="66" fillId="7" borderId="54" xfId="0" applyFont="1" applyFill="1" applyBorder="1" applyAlignment="1">
      <alignment horizontal="center" vertical="center"/>
    </xf>
    <xf numFmtId="4" fontId="66" fillId="7" borderId="54" xfId="0" applyNumberFormat="1" applyFont="1" applyFill="1" applyBorder="1" applyAlignment="1">
      <alignment horizontal="right" vertical="center"/>
    </xf>
    <xf numFmtId="4" fontId="66" fillId="7" borderId="55" xfId="0" applyNumberFormat="1" applyFont="1" applyFill="1" applyBorder="1" applyAlignment="1">
      <alignment horizontal="right" vertical="center"/>
    </xf>
    <xf numFmtId="0" fontId="70" fillId="0" borderId="41" xfId="0" applyFont="1" applyFill="1" applyBorder="1" applyAlignment="1">
      <alignment horizontal="center" vertical="center" wrapText="1"/>
    </xf>
    <xf numFmtId="0" fontId="70" fillId="0" borderId="42" xfId="0" applyFont="1" applyFill="1" applyBorder="1" applyAlignment="1">
      <alignment horizontal="center" vertical="center" wrapText="1"/>
    </xf>
    <xf numFmtId="177" fontId="70" fillId="0" borderId="41" xfId="0" applyNumberFormat="1" applyFont="1" applyFill="1" applyBorder="1" applyAlignment="1">
      <alignment horizontal="center" vertical="center"/>
    </xf>
    <xf numFmtId="0" fontId="70" fillId="0" borderId="41" xfId="0" applyFont="1" applyFill="1" applyBorder="1" applyAlignment="1">
      <alignment horizontal="center" vertical="center"/>
    </xf>
    <xf numFmtId="4" fontId="70" fillId="0" borderId="41" xfId="0" applyNumberFormat="1" applyFont="1" applyFill="1" applyBorder="1" applyAlignment="1">
      <alignment horizontal="right" vertical="center"/>
    </xf>
    <xf numFmtId="0" fontId="70" fillId="0" borderId="50" xfId="0" applyFont="1" applyFill="1" applyBorder="1" applyAlignment="1">
      <alignment horizontal="center" vertical="center" wrapText="1"/>
    </xf>
    <xf numFmtId="177" fontId="70" fillId="0" borderId="50" xfId="0" applyNumberFormat="1" applyFont="1" applyFill="1" applyBorder="1" applyAlignment="1">
      <alignment horizontal="center" vertical="center"/>
    </xf>
    <xf numFmtId="0" fontId="70" fillId="0" borderId="50" xfId="0" applyFont="1" applyFill="1" applyBorder="1" applyAlignment="1">
      <alignment horizontal="center" vertical="center"/>
    </xf>
    <xf numFmtId="4" fontId="70" fillId="0" borderId="50" xfId="0" applyNumberFormat="1" applyFont="1" applyFill="1" applyBorder="1" applyAlignment="1">
      <alignment horizontal="right" vertical="center"/>
    </xf>
    <xf numFmtId="4" fontId="70" fillId="37" borderId="56" xfId="0" applyNumberFormat="1" applyFont="1" applyFill="1" applyBorder="1" applyAlignment="1">
      <alignment horizontal="right" vertical="center"/>
    </xf>
    <xf numFmtId="0" fontId="66" fillId="7" borderId="57" xfId="0" applyFont="1" applyFill="1" applyBorder="1" applyAlignment="1">
      <alignment horizontal="center" vertical="center"/>
    </xf>
    <xf numFmtId="4" fontId="66" fillId="7" borderId="57" xfId="0" applyNumberFormat="1" applyFont="1" applyFill="1" applyBorder="1" applyAlignment="1">
      <alignment vertical="center"/>
    </xf>
    <xf numFmtId="4" fontId="66" fillId="7" borderId="58" xfId="0" applyNumberFormat="1" applyFont="1" applyFill="1" applyBorder="1" applyAlignment="1">
      <alignment vertical="center"/>
    </xf>
    <xf numFmtId="1" fontId="66" fillId="7" borderId="54" xfId="0" applyNumberFormat="1" applyFont="1" applyFill="1" applyBorder="1" applyAlignment="1">
      <alignment horizontal="center" vertical="center"/>
    </xf>
    <xf numFmtId="0" fontId="72" fillId="37" borderId="14" xfId="0" applyFont="1" applyFill="1" applyBorder="1" applyAlignment="1">
      <alignment horizontal="center" wrapText="1"/>
    </xf>
    <xf numFmtId="0" fontId="70" fillId="0" borderId="31" xfId="0" applyFont="1" applyFill="1" applyBorder="1" applyAlignment="1">
      <alignment horizontal="center" vertical="center" wrapText="1"/>
    </xf>
    <xf numFmtId="177" fontId="70" fillId="0" borderId="31" xfId="0" applyNumberFormat="1" applyFont="1" applyFill="1" applyBorder="1" applyAlignment="1">
      <alignment horizontal="center" vertical="center"/>
    </xf>
    <xf numFmtId="0" fontId="70" fillId="0" borderId="31" xfId="0" applyFont="1" applyFill="1" applyBorder="1" applyAlignment="1">
      <alignment horizontal="center" vertical="center"/>
    </xf>
    <xf numFmtId="4" fontId="70" fillId="37" borderId="31" xfId="0" applyNumberFormat="1" applyFont="1" applyFill="1" applyBorder="1" applyAlignment="1">
      <alignment horizontal="right" vertical="center"/>
    </xf>
    <xf numFmtId="4" fontId="70" fillId="37" borderId="34" xfId="0" applyNumberFormat="1" applyFont="1" applyFill="1" applyBorder="1" applyAlignment="1">
      <alignment horizontal="right" vertical="center"/>
    </xf>
    <xf numFmtId="4" fontId="70" fillId="0" borderId="31" xfId="0" applyNumberFormat="1" applyFont="1" applyFill="1" applyBorder="1" applyAlignment="1">
      <alignment horizontal="right" vertical="center"/>
    </xf>
    <xf numFmtId="4" fontId="70" fillId="37" borderId="17" xfId="0" applyNumberFormat="1" applyFont="1" applyFill="1" applyBorder="1" applyAlignment="1">
      <alignment horizontal="right" vertical="center"/>
    </xf>
    <xf numFmtId="0" fontId="78" fillId="40" borderId="0" xfId="0" applyFont="1" applyFill="1" applyAlignment="1">
      <alignment horizontal="center"/>
    </xf>
    <xf numFmtId="0" fontId="78" fillId="40" borderId="0" xfId="0" applyFont="1" applyFill="1" applyAlignment="1">
      <alignment/>
    </xf>
    <xf numFmtId="0" fontId="65" fillId="0" borderId="0" xfId="0" applyFont="1" applyAlignment="1">
      <alignment horizontal="right"/>
    </xf>
    <xf numFmtId="1" fontId="66" fillId="7" borderId="59" xfId="0" applyNumberFormat="1" applyFont="1" applyFill="1" applyBorder="1" applyAlignment="1">
      <alignment horizontal="center" vertical="center"/>
    </xf>
    <xf numFmtId="4" fontId="66" fillId="7" borderId="59" xfId="0" applyNumberFormat="1" applyFont="1" applyFill="1" applyBorder="1" applyAlignment="1">
      <alignment horizontal="right" vertical="center"/>
    </xf>
    <xf numFmtId="4" fontId="66" fillId="7" borderId="60" xfId="0" applyNumberFormat="1" applyFont="1" applyFill="1" applyBorder="1" applyAlignment="1">
      <alignment horizontal="right" vertical="center"/>
    </xf>
    <xf numFmtId="176" fontId="76" fillId="0" borderId="0" xfId="0" applyNumberFormat="1" applyFont="1" applyFill="1" applyAlignment="1">
      <alignment horizontal="center"/>
    </xf>
    <xf numFmtId="0" fontId="72" fillId="33" borderId="61" xfId="0" applyFont="1" applyFill="1" applyBorder="1" applyAlignment="1">
      <alignment horizontal="center"/>
    </xf>
    <xf numFmtId="0" fontId="72" fillId="33" borderId="25" xfId="0" applyFont="1" applyFill="1" applyBorder="1" applyAlignment="1">
      <alignment horizontal="center" vertical="center" wrapText="1"/>
    </xf>
    <xf numFmtId="0" fontId="72" fillId="33" borderId="35" xfId="0" applyFont="1" applyFill="1" applyBorder="1" applyAlignment="1">
      <alignment horizontal="center" vertical="center" wrapText="1"/>
    </xf>
    <xf numFmtId="0" fontId="70" fillId="0" borderId="24" xfId="0" applyFont="1" applyFill="1" applyBorder="1" applyAlignment="1">
      <alignment horizontal="center" vertical="center" wrapText="1"/>
    </xf>
    <xf numFmtId="177" fontId="70" fillId="0" borderId="24" xfId="0" applyNumberFormat="1" applyFont="1" applyFill="1" applyBorder="1" applyAlignment="1">
      <alignment horizontal="center" vertical="center"/>
    </xf>
    <xf numFmtId="0" fontId="70" fillId="0" borderId="24" xfId="0" applyFont="1" applyFill="1" applyBorder="1" applyAlignment="1">
      <alignment horizontal="center" vertical="center"/>
    </xf>
    <xf numFmtId="4" fontId="70" fillId="0" borderId="24" xfId="0" applyNumberFormat="1" applyFont="1" applyFill="1" applyBorder="1" applyAlignment="1">
      <alignment horizontal="right" vertical="center"/>
    </xf>
    <xf numFmtId="4" fontId="70" fillId="37" borderId="37" xfId="0" applyNumberFormat="1" applyFont="1" applyFill="1" applyBorder="1" applyAlignment="1">
      <alignment horizontal="right" vertical="center"/>
    </xf>
    <xf numFmtId="1" fontId="66" fillId="7" borderId="62" xfId="0" applyNumberFormat="1" applyFont="1" applyFill="1" applyBorder="1" applyAlignment="1">
      <alignment horizontal="center" vertical="center"/>
    </xf>
    <xf numFmtId="4" fontId="66" fillId="7" borderId="62" xfId="0" applyNumberFormat="1" applyFont="1" applyFill="1" applyBorder="1" applyAlignment="1">
      <alignment horizontal="right" vertical="center"/>
    </xf>
    <xf numFmtId="4" fontId="66" fillId="7" borderId="63" xfId="0" applyNumberFormat="1" applyFont="1" applyFill="1" applyBorder="1" applyAlignment="1">
      <alignment horizontal="right" vertical="center"/>
    </xf>
    <xf numFmtId="0" fontId="79" fillId="0" borderId="0" xfId="0" applyFont="1" applyAlignment="1">
      <alignment/>
    </xf>
    <xf numFmtId="4" fontId="70" fillId="0" borderId="0" xfId="0" applyNumberFormat="1" applyFont="1" applyFill="1" applyBorder="1" applyAlignment="1">
      <alignment horizontal="left" vertical="center" wrapText="1"/>
    </xf>
    <xf numFmtId="4" fontId="70" fillId="0" borderId="0" xfId="0" applyNumberFormat="1" applyFont="1" applyFill="1" applyBorder="1" applyAlignment="1">
      <alignment horizontal="right" vertical="center"/>
    </xf>
    <xf numFmtId="0" fontId="74" fillId="0" borderId="0" xfId="0" applyFont="1" applyAlignment="1">
      <alignment vertical="center"/>
    </xf>
    <xf numFmtId="0" fontId="80" fillId="0" borderId="0" xfId="0" applyFont="1" applyAlignment="1">
      <alignment/>
    </xf>
    <xf numFmtId="0" fontId="81" fillId="34" borderId="64" xfId="0" applyFont="1" applyFill="1" applyBorder="1" applyAlignment="1">
      <alignment horizontal="center" vertical="center" textRotation="90" wrapText="1"/>
    </xf>
    <xf numFmtId="0" fontId="81" fillId="34" borderId="34" xfId="0" applyFont="1" applyFill="1" applyBorder="1" applyAlignment="1">
      <alignment horizontal="center" vertical="center" wrapText="1"/>
    </xf>
    <xf numFmtId="0" fontId="81" fillId="34" borderId="33" xfId="0" applyFont="1" applyFill="1" applyBorder="1" applyAlignment="1">
      <alignment horizontal="center" vertical="center" wrapText="1"/>
    </xf>
    <xf numFmtId="49" fontId="82" fillId="38" borderId="65" xfId="0" applyNumberFormat="1" applyFont="1" applyFill="1" applyBorder="1" applyAlignment="1">
      <alignment horizontal="center" vertical="center" wrapText="1"/>
    </xf>
    <xf numFmtId="0" fontId="81" fillId="38" borderId="20" xfId="0" applyFont="1" applyFill="1" applyBorder="1" applyAlignment="1">
      <alignment horizontal="left" vertical="center" wrapText="1"/>
    </xf>
    <xf numFmtId="4" fontId="83" fillId="38" borderId="20" xfId="0" applyNumberFormat="1" applyFont="1" applyFill="1" applyBorder="1" applyAlignment="1">
      <alignment horizontal="center" vertical="center" wrapText="1"/>
    </xf>
    <xf numFmtId="4" fontId="82" fillId="38" borderId="20" xfId="0" applyNumberFormat="1" applyFont="1" applyFill="1" applyBorder="1" applyAlignment="1">
      <alignment horizontal="center" vertical="center" wrapText="1"/>
    </xf>
    <xf numFmtId="4" fontId="82" fillId="40" borderId="20" xfId="0" applyNumberFormat="1" applyFont="1" applyFill="1" applyBorder="1" applyAlignment="1">
      <alignment horizontal="center" vertical="center" wrapText="1"/>
    </xf>
    <xf numFmtId="4" fontId="81" fillId="38" borderId="20" xfId="0" applyNumberFormat="1" applyFont="1" applyFill="1" applyBorder="1" applyAlignment="1">
      <alignment horizontal="center" vertical="center" wrapText="1"/>
    </xf>
    <xf numFmtId="4" fontId="81" fillId="38" borderId="46" xfId="0" applyNumberFormat="1" applyFont="1" applyFill="1" applyBorder="1" applyAlignment="1">
      <alignment horizontal="center" vertical="center" wrapText="1"/>
    </xf>
    <xf numFmtId="49" fontId="82" fillId="38" borderId="36" xfId="0" applyNumberFormat="1" applyFont="1" applyFill="1" applyBorder="1" applyAlignment="1">
      <alignment horizontal="center" vertical="center" wrapText="1"/>
    </xf>
    <xf numFmtId="4" fontId="83" fillId="37" borderId="24" xfId="0" applyNumberFormat="1" applyFont="1" applyFill="1" applyBorder="1" applyAlignment="1">
      <alignment horizontal="center" vertical="center" wrapText="1"/>
    </xf>
    <xf numFmtId="4" fontId="82" fillId="38" borderId="24" xfId="0" applyNumberFormat="1" applyFont="1" applyFill="1" applyBorder="1" applyAlignment="1">
      <alignment horizontal="center" vertical="center" wrapText="1"/>
    </xf>
    <xf numFmtId="4" fontId="82" fillId="40" borderId="24" xfId="0" applyNumberFormat="1" applyFont="1" applyFill="1" applyBorder="1" applyAlignment="1">
      <alignment horizontal="center" vertical="center" wrapText="1"/>
    </xf>
    <xf numFmtId="4" fontId="81" fillId="38" borderId="24" xfId="0" applyNumberFormat="1" applyFont="1" applyFill="1" applyBorder="1" applyAlignment="1">
      <alignment horizontal="center" vertical="center" wrapText="1"/>
    </xf>
    <xf numFmtId="4" fontId="81" fillId="38" borderId="37" xfId="0" applyNumberFormat="1" applyFont="1" applyFill="1" applyBorder="1" applyAlignment="1">
      <alignment horizontal="center" vertical="center" wrapText="1"/>
    </xf>
    <xf numFmtId="49" fontId="82" fillId="0" borderId="36" xfId="0" applyNumberFormat="1" applyFont="1" applyFill="1" applyBorder="1" applyAlignment="1">
      <alignment horizontal="center" vertical="center" wrapText="1"/>
    </xf>
    <xf numFmtId="2" fontId="81" fillId="37" borderId="37" xfId="0" applyNumberFormat="1" applyFont="1" applyFill="1" applyBorder="1" applyAlignment="1">
      <alignment horizontal="center" vertical="center" wrapText="1"/>
    </xf>
    <xf numFmtId="2" fontId="81" fillId="38" borderId="37" xfId="0" applyNumberFormat="1" applyFont="1" applyFill="1" applyBorder="1" applyAlignment="1">
      <alignment horizontal="center" vertical="center" wrapText="1"/>
    </xf>
    <xf numFmtId="2" fontId="81" fillId="38" borderId="56" xfId="0" applyNumberFormat="1" applyFont="1" applyFill="1" applyBorder="1" applyAlignment="1">
      <alignment horizontal="center" vertical="center" wrapText="1"/>
    </xf>
    <xf numFmtId="49" fontId="82" fillId="34" borderId="64" xfId="0" applyNumberFormat="1" applyFont="1" applyFill="1" applyBorder="1" applyAlignment="1">
      <alignment horizontal="center" vertical="center" wrapText="1"/>
    </xf>
    <xf numFmtId="2" fontId="81" fillId="34" borderId="34" xfId="0" applyNumberFormat="1" applyFont="1" applyFill="1" applyBorder="1" applyAlignment="1">
      <alignment horizontal="center" vertical="center" wrapText="1"/>
    </xf>
    <xf numFmtId="2" fontId="81" fillId="34" borderId="33" xfId="0" applyNumberFormat="1" applyFont="1" applyFill="1" applyBorder="1" applyAlignment="1">
      <alignment horizontal="center" vertical="center" wrapText="1"/>
    </xf>
    <xf numFmtId="4" fontId="69" fillId="37" borderId="20" xfId="0" applyNumberFormat="1" applyFont="1" applyFill="1" applyBorder="1" applyAlignment="1">
      <alignment horizontal="center" vertical="center" wrapText="1"/>
    </xf>
    <xf numFmtId="4" fontId="81" fillId="40" borderId="20" xfId="0" applyNumberFormat="1" applyFont="1" applyFill="1" applyBorder="1" applyAlignment="1">
      <alignment horizontal="center" vertical="center" wrapText="1"/>
    </xf>
    <xf numFmtId="4" fontId="69" fillId="37" borderId="24" xfId="0" applyNumberFormat="1" applyFont="1" applyFill="1" applyBorder="1" applyAlignment="1">
      <alignment horizontal="center" vertical="center" wrapText="1"/>
    </xf>
    <xf numFmtId="4" fontId="81" fillId="40" borderId="24" xfId="0" applyNumberFormat="1" applyFont="1" applyFill="1" applyBorder="1" applyAlignment="1">
      <alignment horizontal="center" vertical="center" wrapText="1"/>
    </xf>
    <xf numFmtId="49" fontId="82" fillId="38" borderId="66" xfId="0" applyNumberFormat="1" applyFont="1" applyFill="1" applyBorder="1" applyAlignment="1">
      <alignment horizontal="center" vertical="center" wrapText="1"/>
    </xf>
    <xf numFmtId="4" fontId="69" fillId="37" borderId="50" xfId="0" applyNumberFormat="1" applyFont="1" applyFill="1" applyBorder="1" applyAlignment="1">
      <alignment horizontal="center" vertical="center" wrapText="1"/>
    </xf>
    <xf numFmtId="4" fontId="81" fillId="40" borderId="50" xfId="0" applyNumberFormat="1" applyFont="1" applyFill="1" applyBorder="1" applyAlignment="1">
      <alignment horizontal="center" vertical="center" wrapText="1"/>
    </xf>
    <xf numFmtId="4" fontId="81" fillId="38" borderId="53" xfId="0" applyNumberFormat="1" applyFont="1" applyFill="1" applyBorder="1" applyAlignment="1">
      <alignment horizontal="center" vertical="center" wrapText="1"/>
    </xf>
    <xf numFmtId="49" fontId="82" fillId="0" borderId="0" xfId="0" applyNumberFormat="1" applyFont="1" applyFill="1" applyBorder="1" applyAlignment="1">
      <alignment horizontal="center" vertical="center" wrapText="1"/>
    </xf>
    <xf numFmtId="2" fontId="81" fillId="34" borderId="30" xfId="0" applyNumberFormat="1" applyFont="1" applyFill="1" applyBorder="1" applyAlignment="1">
      <alignment horizontal="center" vertical="center" wrapText="1"/>
    </xf>
    <xf numFmtId="2" fontId="81" fillId="34" borderId="17" xfId="0" applyNumberFormat="1" applyFont="1" applyFill="1" applyBorder="1" applyAlignment="1">
      <alignment horizontal="center" vertical="center" wrapText="1"/>
    </xf>
    <xf numFmtId="49" fontId="82" fillId="38" borderId="67" xfId="0" applyNumberFormat="1" applyFont="1" applyFill="1" applyBorder="1" applyAlignment="1">
      <alignment horizontal="center" vertical="center" wrapText="1"/>
    </xf>
    <xf numFmtId="4" fontId="81" fillId="40" borderId="57" xfId="0" applyNumberFormat="1" applyFont="1" applyFill="1" applyBorder="1" applyAlignment="1">
      <alignment horizontal="center" vertical="center" wrapText="1"/>
    </xf>
    <xf numFmtId="4" fontId="81" fillId="38" borderId="56" xfId="0" applyNumberFormat="1" applyFont="1" applyFill="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center" vertical="center" wrapText="1"/>
    </xf>
    <xf numFmtId="0" fontId="64" fillId="0" borderId="68" xfId="0" applyFont="1" applyBorder="1" applyAlignment="1">
      <alignment horizontal="center"/>
    </xf>
    <xf numFmtId="0" fontId="83" fillId="0" borderId="0" xfId="0" applyFont="1" applyFill="1" applyBorder="1" applyAlignment="1">
      <alignment vertical="center" wrapText="1"/>
    </xf>
    <xf numFmtId="0" fontId="64" fillId="0" borderId="0" xfId="0" applyFont="1" applyAlignment="1">
      <alignment/>
    </xf>
    <xf numFmtId="9" fontId="84" fillId="0" borderId="0" xfId="0" applyNumberFormat="1" applyFont="1" applyFill="1" applyAlignment="1">
      <alignment horizontal="center"/>
    </xf>
    <xf numFmtId="0" fontId="64" fillId="0" borderId="0" xfId="0" applyFont="1" applyAlignment="1">
      <alignment/>
    </xf>
    <xf numFmtId="0" fontId="68" fillId="36" borderId="25" xfId="0" applyFont="1" applyFill="1" applyBorder="1" applyAlignment="1">
      <alignment horizontal="left" vertical="center" wrapText="1"/>
    </xf>
    <xf numFmtId="0" fontId="64" fillId="0" borderId="0" xfId="0" applyFont="1" applyAlignment="1">
      <alignment/>
    </xf>
    <xf numFmtId="0" fontId="64" fillId="0" borderId="0" xfId="0" applyFont="1" applyAlignment="1">
      <alignment horizontal="right" vertical="center"/>
    </xf>
    <xf numFmtId="4" fontId="81" fillId="34" borderId="53" xfId="0" applyNumberFormat="1" applyFont="1" applyFill="1" applyBorder="1" applyAlignment="1">
      <alignment horizontal="center" vertical="center" wrapText="1"/>
    </xf>
    <xf numFmtId="4" fontId="68" fillId="0" borderId="18" xfId="0" applyNumberFormat="1" applyFont="1" applyFill="1" applyBorder="1" applyAlignment="1" applyProtection="1">
      <alignment horizontal="center" vertical="center"/>
      <protection/>
    </xf>
    <xf numFmtId="4" fontId="68" fillId="0" borderId="22" xfId="0" applyNumberFormat="1" applyFont="1" applyFill="1" applyBorder="1" applyAlignment="1" applyProtection="1">
      <alignment horizontal="center" vertical="center"/>
      <protection/>
    </xf>
    <xf numFmtId="4" fontId="68" fillId="0" borderId="26" xfId="0" applyNumberFormat="1" applyFont="1" applyFill="1" applyBorder="1" applyAlignment="1" applyProtection="1">
      <alignment horizontal="center" vertical="center"/>
      <protection/>
    </xf>
    <xf numFmtId="0" fontId="69" fillId="0" borderId="31" xfId="0" applyFont="1" applyFill="1" applyBorder="1" applyAlignment="1">
      <alignment horizontal="center" vertical="center" wrapText="1"/>
    </xf>
    <xf numFmtId="1" fontId="69" fillId="0" borderId="31" xfId="0" applyNumberFormat="1" applyFont="1" applyFill="1" applyBorder="1" applyAlignment="1">
      <alignment horizontal="center" vertical="center" wrapText="1"/>
    </xf>
    <xf numFmtId="0" fontId="67" fillId="0" borderId="16" xfId="0" applyFont="1" applyFill="1" applyBorder="1" applyAlignment="1">
      <alignment horizontal="center" vertical="center" wrapText="1"/>
    </xf>
    <xf numFmtId="1" fontId="67" fillId="0" borderId="16" xfId="0" applyNumberFormat="1"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15" xfId="0" applyFont="1" applyFill="1" applyBorder="1" applyAlignment="1">
      <alignment horizontal="center" vertical="center" wrapText="1"/>
    </xf>
    <xf numFmtId="4" fontId="69" fillId="0" borderId="32" xfId="0" applyNumberFormat="1" applyFont="1" applyFill="1" applyBorder="1" applyAlignment="1" applyProtection="1">
      <alignment horizontal="center" vertical="center"/>
      <protection/>
    </xf>
    <xf numFmtId="3" fontId="68" fillId="0" borderId="20" xfId="42" applyNumberFormat="1" applyFont="1" applyFill="1" applyBorder="1" applyAlignment="1">
      <alignment horizontal="center" vertical="center"/>
    </xf>
    <xf numFmtId="3" fontId="68" fillId="0" borderId="20" xfId="42" applyNumberFormat="1" applyFont="1" applyFill="1" applyBorder="1" applyAlignment="1" applyProtection="1">
      <alignment horizontal="center" vertical="center"/>
      <protection locked="0"/>
    </xf>
    <xf numFmtId="0" fontId="70" fillId="0" borderId="69" xfId="0" applyFont="1" applyFill="1" applyBorder="1" applyAlignment="1">
      <alignment horizontal="left" vertical="center" wrapText="1"/>
    </xf>
    <xf numFmtId="0" fontId="70" fillId="0" borderId="70" xfId="0" applyFont="1" applyFill="1" applyBorder="1" applyAlignment="1">
      <alignment horizontal="left" vertical="center" wrapText="1"/>
    </xf>
    <xf numFmtId="0" fontId="73" fillId="0" borderId="71" xfId="0" applyFont="1" applyBorder="1" applyAlignment="1">
      <alignment/>
    </xf>
    <xf numFmtId="0" fontId="70" fillId="0" borderId="72" xfId="0" applyFont="1" applyFill="1" applyBorder="1" applyAlignment="1">
      <alignment vertical="center" wrapText="1"/>
    </xf>
    <xf numFmtId="0" fontId="70" fillId="0" borderId="73" xfId="0" applyFont="1" applyFill="1" applyBorder="1" applyAlignment="1">
      <alignment vertical="center" wrapText="1"/>
    </xf>
    <xf numFmtId="0" fontId="73" fillId="0" borderId="74" xfId="0" applyFont="1" applyBorder="1" applyAlignment="1">
      <alignment/>
    </xf>
    <xf numFmtId="0" fontId="70" fillId="0" borderId="69" xfId="0" applyFont="1" applyFill="1" applyBorder="1" applyAlignment="1">
      <alignment horizontal="left" wrapText="1"/>
    </xf>
    <xf numFmtId="0" fontId="70" fillId="0" borderId="70" xfId="0" applyFont="1" applyFill="1" applyBorder="1" applyAlignment="1">
      <alignment horizontal="left" wrapText="1"/>
    </xf>
    <xf numFmtId="0" fontId="5" fillId="43" borderId="75" xfId="0" applyFont="1" applyFill="1" applyBorder="1" applyAlignment="1">
      <alignment horizontal="left" vertical="center" wrapText="1"/>
    </xf>
    <xf numFmtId="0" fontId="85" fillId="43" borderId="76" xfId="0" applyFont="1" applyFill="1" applyBorder="1" applyAlignment="1">
      <alignment horizontal="left" vertical="center" wrapText="1"/>
    </xf>
    <xf numFmtId="0" fontId="73" fillId="33" borderId="77" xfId="0" applyFont="1" applyFill="1" applyBorder="1" applyAlignment="1">
      <alignment/>
    </xf>
    <xf numFmtId="0" fontId="70" fillId="0" borderId="72" xfId="0" applyFont="1" applyFill="1" applyBorder="1" applyAlignment="1">
      <alignment horizontal="left" vertical="center" wrapText="1"/>
    </xf>
    <xf numFmtId="0" fontId="70" fillId="0" borderId="73" xfId="0" applyFont="1" applyFill="1" applyBorder="1" applyAlignment="1">
      <alignment horizontal="left" vertical="center" wrapText="1"/>
    </xf>
    <xf numFmtId="0" fontId="85" fillId="43" borderId="75" xfId="0" applyFont="1" applyFill="1" applyBorder="1" applyAlignment="1">
      <alignment horizontal="left" vertical="center" wrapText="1"/>
    </xf>
    <xf numFmtId="0" fontId="85" fillId="43" borderId="78" xfId="0" applyFont="1" applyFill="1" applyBorder="1" applyAlignment="1">
      <alignment horizontal="left" vertical="center" wrapText="1"/>
    </xf>
    <xf numFmtId="0" fontId="85" fillId="43" borderId="79" xfId="0" applyFont="1" applyFill="1" applyBorder="1" applyAlignment="1">
      <alignment horizontal="left" vertical="center" wrapText="1"/>
    </xf>
    <xf numFmtId="0" fontId="85" fillId="43" borderId="80" xfId="0" applyFont="1" applyFill="1" applyBorder="1" applyAlignment="1">
      <alignment horizontal="left" vertical="center" wrapText="1"/>
    </xf>
    <xf numFmtId="0" fontId="70" fillId="0" borderId="71" xfId="0" applyFont="1" applyFill="1" applyBorder="1" applyAlignment="1">
      <alignment horizontal="left" vertical="center" wrapText="1"/>
    </xf>
    <xf numFmtId="0" fontId="70" fillId="0" borderId="71" xfId="0" applyFont="1" applyFill="1" applyBorder="1" applyAlignment="1">
      <alignment horizontal="left" wrapText="1"/>
    </xf>
    <xf numFmtId="0" fontId="17" fillId="0" borderId="69" xfId="0" applyFont="1" applyFill="1" applyBorder="1" applyAlignment="1">
      <alignment horizontal="left" wrapText="1"/>
    </xf>
    <xf numFmtId="0" fontId="17" fillId="0" borderId="70" xfId="0" applyFont="1" applyFill="1" applyBorder="1" applyAlignment="1">
      <alignment horizontal="left" wrapText="1"/>
    </xf>
    <xf numFmtId="0" fontId="18" fillId="0" borderId="71" xfId="0" applyFont="1" applyBorder="1" applyAlignment="1">
      <alignment/>
    </xf>
    <xf numFmtId="0" fontId="72" fillId="0" borderId="81" xfId="0" applyFont="1" applyFill="1" applyBorder="1" applyAlignment="1">
      <alignment horizontal="right"/>
    </xf>
    <xf numFmtId="0" fontId="72" fillId="0" borderId="82" xfId="0" applyFont="1" applyFill="1" applyBorder="1" applyAlignment="1">
      <alignment horizontal="right"/>
    </xf>
    <xf numFmtId="0" fontId="86" fillId="0" borderId="0" xfId="0" applyFont="1" applyAlignment="1">
      <alignment horizontal="center" vertical="center" wrapText="1"/>
    </xf>
    <xf numFmtId="0" fontId="64" fillId="0" borderId="0" xfId="0" applyFont="1" applyAlignment="1">
      <alignment horizontal="center" vertical="center"/>
    </xf>
    <xf numFmtId="0" fontId="86" fillId="0" borderId="0" xfId="0" applyFont="1" applyAlignment="1">
      <alignment horizontal="left" vertical="center" wrapText="1"/>
    </xf>
    <xf numFmtId="0" fontId="69" fillId="40" borderId="81" xfId="0" applyFont="1" applyFill="1" applyBorder="1" applyAlignment="1">
      <alignment horizontal="center" vertical="center" wrapText="1"/>
    </xf>
    <xf numFmtId="0" fontId="69" fillId="40" borderId="30" xfId="0" applyFont="1" applyFill="1" applyBorder="1" applyAlignment="1">
      <alignment horizontal="center" vertical="center" wrapText="1"/>
    </xf>
    <xf numFmtId="0" fontId="85" fillId="0" borderId="0" xfId="0" applyFont="1" applyFill="1" applyBorder="1" applyAlignment="1">
      <alignment horizontal="left" vertical="center" wrapText="1"/>
    </xf>
    <xf numFmtId="0" fontId="73" fillId="0" borderId="13" xfId="0" applyFont="1" applyFill="1" applyBorder="1" applyAlignment="1">
      <alignment horizontal="center" vertical="center"/>
    </xf>
    <xf numFmtId="0" fontId="73" fillId="0" borderId="83" xfId="0" applyFont="1" applyFill="1" applyBorder="1" applyAlignment="1">
      <alignment horizontal="center" vertical="center"/>
    </xf>
    <xf numFmtId="0" fontId="69" fillId="37" borderId="10" xfId="0" applyFont="1" applyFill="1" applyBorder="1" applyAlignment="1">
      <alignment horizontal="center" vertical="center" textRotation="90" wrapText="1"/>
    </xf>
    <xf numFmtId="0" fontId="69" fillId="37" borderId="84" xfId="0" applyFont="1" applyFill="1" applyBorder="1" applyAlignment="1">
      <alignment horizontal="center" vertical="center" textRotation="90" wrapText="1"/>
    </xf>
    <xf numFmtId="0" fontId="69" fillId="37" borderId="81" xfId="0" applyFont="1" applyFill="1" applyBorder="1" applyAlignment="1">
      <alignment horizontal="right"/>
    </xf>
    <xf numFmtId="0" fontId="69" fillId="37" borderId="30" xfId="0" applyFont="1" applyFill="1" applyBorder="1" applyAlignment="1">
      <alignment horizontal="right"/>
    </xf>
    <xf numFmtId="0" fontId="77" fillId="0" borderId="0" xfId="0" applyFont="1" applyFill="1" applyAlignment="1">
      <alignment horizontal="right" wrapText="1"/>
    </xf>
    <xf numFmtId="0" fontId="85" fillId="0" borderId="85" xfId="0" applyFont="1" applyFill="1" applyBorder="1" applyAlignment="1">
      <alignment horizontal="left" vertical="center"/>
    </xf>
    <xf numFmtId="0" fontId="67" fillId="35" borderId="81" xfId="0" applyFont="1" applyFill="1" applyBorder="1" applyAlignment="1">
      <alignment horizontal="center" vertical="center" wrapText="1"/>
    </xf>
    <xf numFmtId="0" fontId="67" fillId="35" borderId="30" xfId="0" applyFont="1" applyFill="1" applyBorder="1" applyAlignment="1">
      <alignment horizontal="center" vertical="center" wrapText="1"/>
    </xf>
    <xf numFmtId="0" fontId="9" fillId="36" borderId="64" xfId="0" applyFont="1" applyFill="1" applyBorder="1" applyAlignment="1" applyProtection="1">
      <alignment horizontal="left" wrapText="1"/>
      <protection locked="0"/>
    </xf>
    <xf numFmtId="0" fontId="68" fillId="36" borderId="34" xfId="0" applyFont="1" applyFill="1" applyBorder="1" applyAlignment="1" applyProtection="1">
      <alignment horizontal="left" wrapText="1"/>
      <protection locked="0"/>
    </xf>
    <xf numFmtId="0" fontId="64" fillId="0" borderId="0" xfId="0" applyFont="1" applyAlignment="1">
      <alignment horizontal="center" vertical="center" wrapText="1"/>
    </xf>
    <xf numFmtId="0" fontId="66" fillId="33" borderId="39" xfId="0" applyFont="1" applyFill="1" applyBorder="1" applyAlignment="1">
      <alignment horizontal="center"/>
    </xf>
    <xf numFmtId="0" fontId="79" fillId="0" borderId="0" xfId="0" applyFont="1" applyAlignment="1">
      <alignment horizontal="center"/>
    </xf>
    <xf numFmtId="0" fontId="66" fillId="33" borderId="86" xfId="0" applyFont="1" applyFill="1" applyBorder="1" applyAlignment="1">
      <alignment horizontal="center" vertical="center" wrapText="1"/>
    </xf>
    <xf numFmtId="0" fontId="66" fillId="33" borderId="87" xfId="0" applyFont="1" applyFill="1" applyBorder="1" applyAlignment="1">
      <alignment horizontal="center" vertical="center" wrapText="1"/>
    </xf>
    <xf numFmtId="0" fontId="66" fillId="33" borderId="88" xfId="0" applyFont="1" applyFill="1" applyBorder="1" applyAlignment="1">
      <alignment horizontal="center" vertical="center" wrapText="1"/>
    </xf>
    <xf numFmtId="0" fontId="66" fillId="33" borderId="89" xfId="0" applyFont="1" applyFill="1" applyBorder="1" applyAlignment="1">
      <alignment horizontal="center" vertical="center" wrapText="1"/>
    </xf>
    <xf numFmtId="0" fontId="66" fillId="33" borderId="22"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6" fillId="33" borderId="90" xfId="0" applyFont="1" applyFill="1" applyBorder="1" applyAlignment="1">
      <alignment horizontal="center" vertical="center" wrapText="1"/>
    </xf>
    <xf numFmtId="0" fontId="66" fillId="33" borderId="91" xfId="0" applyFont="1" applyFill="1" applyBorder="1" applyAlignment="1">
      <alignment horizontal="center" vertical="center" wrapText="1"/>
    </xf>
    <xf numFmtId="0" fontId="66" fillId="37" borderId="92" xfId="0" applyFont="1" applyFill="1" applyBorder="1" applyAlignment="1">
      <alignment horizontal="center" vertical="center" textRotation="90" wrapText="1"/>
    </xf>
    <xf numFmtId="0" fontId="66" fillId="37" borderId="93" xfId="0" applyFont="1" applyFill="1" applyBorder="1" applyAlignment="1">
      <alignment horizontal="center" vertical="center" textRotation="90" wrapText="1"/>
    </xf>
    <xf numFmtId="0" fontId="66" fillId="37" borderId="94" xfId="0" applyFont="1" applyFill="1" applyBorder="1" applyAlignment="1">
      <alignment horizontal="center" vertical="center" textRotation="90" wrapText="1"/>
    </xf>
    <xf numFmtId="0" fontId="66" fillId="37" borderId="95" xfId="0" applyFont="1" applyFill="1" applyBorder="1" applyAlignment="1">
      <alignment horizontal="left" vertical="center" wrapText="1"/>
    </xf>
    <xf numFmtId="0" fontId="66" fillId="37" borderId="96" xfId="0" applyFont="1" applyFill="1" applyBorder="1" applyAlignment="1">
      <alignment horizontal="left" vertical="center" wrapText="1"/>
    </xf>
    <xf numFmtId="0" fontId="66" fillId="37" borderId="97" xfId="0" applyFont="1" applyFill="1" applyBorder="1" applyAlignment="1">
      <alignment horizontal="left" vertical="center" wrapText="1"/>
    </xf>
    <xf numFmtId="0" fontId="66" fillId="37" borderId="98" xfId="0" applyFont="1" applyFill="1" applyBorder="1" applyAlignment="1">
      <alignment horizontal="left" vertical="center" wrapText="1"/>
    </xf>
    <xf numFmtId="0" fontId="66" fillId="37" borderId="99" xfId="0" applyFont="1" applyFill="1" applyBorder="1" applyAlignment="1">
      <alignment horizontal="left" vertical="center" wrapText="1"/>
    </xf>
    <xf numFmtId="0" fontId="66" fillId="37" borderId="100" xfId="0" applyFont="1" applyFill="1" applyBorder="1" applyAlignment="1">
      <alignment horizontal="left" vertical="center" wrapText="1"/>
    </xf>
    <xf numFmtId="0" fontId="87" fillId="0" borderId="0" xfId="0" applyFont="1" applyAlignment="1">
      <alignment horizontal="center" wrapText="1"/>
    </xf>
    <xf numFmtId="0" fontId="88" fillId="0" borderId="0" xfId="0" applyFont="1" applyAlignment="1">
      <alignment horizontal="center"/>
    </xf>
    <xf numFmtId="0" fontId="86" fillId="0" borderId="0" xfId="0" applyFont="1" applyAlignment="1">
      <alignment horizontal="center"/>
    </xf>
    <xf numFmtId="0" fontId="85" fillId="0" borderId="0" xfId="0" applyFont="1" applyFill="1" applyBorder="1" applyAlignment="1">
      <alignment horizontal="left"/>
    </xf>
    <xf numFmtId="0" fontId="66" fillId="33" borderId="101" xfId="0" applyFont="1" applyFill="1" applyBorder="1" applyAlignment="1">
      <alignment horizontal="center" vertical="center" textRotation="90" wrapText="1"/>
    </xf>
    <xf numFmtId="0" fontId="66" fillId="33" borderId="102" xfId="0" applyFont="1" applyFill="1" applyBorder="1" applyAlignment="1">
      <alignment horizontal="center" vertical="center" textRotation="90" wrapText="1"/>
    </xf>
    <xf numFmtId="0" fontId="66" fillId="33" borderId="103" xfId="0" applyFont="1" applyFill="1" applyBorder="1" applyAlignment="1">
      <alignment horizontal="center" vertical="center" textRotation="90" wrapText="1"/>
    </xf>
    <xf numFmtId="0" fontId="66" fillId="33" borderId="41" xfId="0" applyFont="1" applyFill="1" applyBorder="1" applyAlignment="1">
      <alignment horizontal="center" vertical="center" textRotation="90" wrapText="1"/>
    </xf>
    <xf numFmtId="0" fontId="66" fillId="33" borderId="24" xfId="0" applyFont="1" applyFill="1" applyBorder="1" applyAlignment="1">
      <alignment horizontal="center" vertical="center" textRotation="90" wrapText="1"/>
    </xf>
    <xf numFmtId="0" fontId="66" fillId="33" borderId="104" xfId="0" applyFont="1" applyFill="1" applyBorder="1" applyAlignment="1">
      <alignment horizontal="center" vertical="center" wrapText="1"/>
    </xf>
    <xf numFmtId="0" fontId="66" fillId="33" borderId="105" xfId="0" applyFont="1" applyFill="1" applyBorder="1" applyAlignment="1">
      <alignment horizontal="center" vertical="center" wrapText="1"/>
    </xf>
    <xf numFmtId="0" fontId="66" fillId="33" borderId="106" xfId="0" applyFont="1" applyFill="1" applyBorder="1" applyAlignment="1">
      <alignment horizontal="center" vertical="center" wrapText="1"/>
    </xf>
    <xf numFmtId="0" fontId="66" fillId="7" borderId="107" xfId="0" applyFont="1" applyFill="1" applyBorder="1" applyAlignment="1">
      <alignment horizontal="right" vertical="center" wrapText="1"/>
    </xf>
    <xf numFmtId="0" fontId="66" fillId="7" borderId="108" xfId="0" applyFont="1" applyFill="1" applyBorder="1" applyAlignment="1">
      <alignment horizontal="right" vertical="center" wrapText="1"/>
    </xf>
    <xf numFmtId="0" fontId="66" fillId="7" borderId="109" xfId="0" applyFont="1" applyFill="1" applyBorder="1" applyAlignment="1">
      <alignment horizontal="right" vertical="center"/>
    </xf>
    <xf numFmtId="0" fontId="66" fillId="7" borderId="110" xfId="0" applyFont="1" applyFill="1" applyBorder="1" applyAlignment="1">
      <alignment horizontal="right" vertical="center"/>
    </xf>
    <xf numFmtId="0" fontId="66" fillId="7" borderId="111" xfId="0" applyFont="1" applyFill="1" applyBorder="1" applyAlignment="1">
      <alignment horizontal="right" vertical="center"/>
    </xf>
    <xf numFmtId="0" fontId="66" fillId="7" borderId="112" xfId="0" applyFont="1" applyFill="1" applyBorder="1" applyAlignment="1">
      <alignment horizontal="right" vertical="center"/>
    </xf>
    <xf numFmtId="0" fontId="66" fillId="0" borderId="94" xfId="0" applyFont="1" applyFill="1" applyBorder="1" applyAlignment="1">
      <alignment horizontal="left" vertical="center"/>
    </xf>
    <xf numFmtId="0" fontId="66" fillId="0" borderId="113" xfId="0" applyFont="1" applyFill="1" applyBorder="1" applyAlignment="1">
      <alignment horizontal="left" vertical="center"/>
    </xf>
    <xf numFmtId="0" fontId="66" fillId="0" borderId="114" xfId="0" applyFont="1" applyFill="1" applyBorder="1" applyAlignment="1">
      <alignment horizontal="left" vertical="center"/>
    </xf>
    <xf numFmtId="0" fontId="66" fillId="7" borderId="109" xfId="0" applyFont="1" applyFill="1" applyBorder="1" applyAlignment="1">
      <alignment horizontal="right" vertical="center" wrapText="1"/>
    </xf>
    <xf numFmtId="0" fontId="66" fillId="7" borderId="110" xfId="0" applyFont="1" applyFill="1" applyBorder="1" applyAlignment="1">
      <alignment horizontal="right" vertical="center" wrapText="1"/>
    </xf>
    <xf numFmtId="0" fontId="89" fillId="0" borderId="0" xfId="0" applyFont="1" applyAlignment="1">
      <alignment horizontal="left" vertical="center"/>
    </xf>
    <xf numFmtId="0" fontId="66" fillId="37" borderId="115" xfId="0" applyFont="1" applyFill="1" applyBorder="1" applyAlignment="1">
      <alignment horizontal="center" vertical="center" textRotation="90" wrapText="1"/>
    </xf>
    <xf numFmtId="0" fontId="66" fillId="37" borderId="116" xfId="0" applyFont="1" applyFill="1" applyBorder="1" applyAlignment="1">
      <alignment horizontal="center" vertical="center" textRotation="90" wrapText="1"/>
    </xf>
    <xf numFmtId="0" fontId="66" fillId="37" borderId="117" xfId="0" applyFont="1" applyFill="1" applyBorder="1" applyAlignment="1">
      <alignment horizontal="center" vertical="center" textRotation="90" wrapText="1"/>
    </xf>
    <xf numFmtId="0" fontId="66" fillId="37" borderId="102" xfId="0" applyFont="1" applyFill="1" applyBorder="1" applyAlignment="1">
      <alignment horizontal="left" vertical="center" wrapText="1"/>
    </xf>
    <xf numFmtId="0" fontId="66" fillId="37" borderId="79" xfId="0" applyFont="1" applyFill="1" applyBorder="1" applyAlignment="1">
      <alignment horizontal="left" vertical="center" wrapText="1"/>
    </xf>
    <xf numFmtId="0" fontId="66" fillId="37" borderId="118" xfId="0" applyFont="1" applyFill="1" applyBorder="1" applyAlignment="1">
      <alignment horizontal="left" vertical="center" wrapText="1"/>
    </xf>
    <xf numFmtId="0" fontId="89" fillId="0" borderId="0" xfId="0" applyFont="1" applyAlignment="1">
      <alignment horizontal="left" vertical="center" wrapText="1"/>
    </xf>
    <xf numFmtId="0" fontId="90" fillId="0" borderId="0" xfId="0" applyFont="1" applyAlignment="1">
      <alignment horizontal="left" vertical="center"/>
    </xf>
    <xf numFmtId="0" fontId="66" fillId="7" borderId="111" xfId="0" applyFont="1" applyFill="1" applyBorder="1" applyAlignment="1">
      <alignment horizontal="right" vertical="center" wrapText="1"/>
    </xf>
    <xf numFmtId="0" fontId="66" fillId="7" borderId="112" xfId="0" applyFont="1" applyFill="1" applyBorder="1" applyAlignment="1">
      <alignment horizontal="right" vertical="center" wrapText="1"/>
    </xf>
    <xf numFmtId="0" fontId="86" fillId="0" borderId="0" xfId="0" applyFont="1" applyAlignment="1">
      <alignment horizontal="right" wrapText="1"/>
    </xf>
    <xf numFmtId="4" fontId="70" fillId="37" borderId="81" xfId="0" applyNumberFormat="1" applyFont="1" applyFill="1" applyBorder="1" applyAlignment="1">
      <alignment horizontal="left" vertical="center" wrapText="1"/>
    </xf>
    <xf numFmtId="4" fontId="70" fillId="37" borderId="15" xfId="0" applyNumberFormat="1" applyFont="1" applyFill="1" applyBorder="1" applyAlignment="1">
      <alignment horizontal="left" vertical="center" wrapText="1"/>
    </xf>
    <xf numFmtId="4" fontId="70" fillId="37" borderId="30" xfId="0" applyNumberFormat="1" applyFont="1" applyFill="1" applyBorder="1" applyAlignment="1">
      <alignment horizontal="left" vertical="center" wrapText="1"/>
    </xf>
    <xf numFmtId="0" fontId="66" fillId="0" borderId="81" xfId="0" applyFont="1" applyFill="1" applyBorder="1" applyAlignment="1">
      <alignment horizontal="left" vertical="center"/>
    </xf>
    <xf numFmtId="0" fontId="66" fillId="0" borderId="15" xfId="0" applyFont="1" applyFill="1" applyBorder="1" applyAlignment="1">
      <alignment horizontal="left" vertical="center"/>
    </xf>
    <xf numFmtId="0" fontId="66" fillId="0" borderId="119" xfId="0" applyFont="1" applyFill="1" applyBorder="1" applyAlignment="1">
      <alignment horizontal="left" vertical="center"/>
    </xf>
    <xf numFmtId="0" fontId="66" fillId="7" borderId="120" xfId="0" applyFont="1" applyFill="1" applyBorder="1" applyAlignment="1">
      <alignment horizontal="right" vertical="center" wrapText="1"/>
    </xf>
    <xf numFmtId="0" fontId="66" fillId="7" borderId="121" xfId="0" applyFont="1" applyFill="1" applyBorder="1" applyAlignment="1">
      <alignment horizontal="right" vertical="center" wrapText="1"/>
    </xf>
    <xf numFmtId="0" fontId="66" fillId="33" borderId="122" xfId="0" applyFont="1" applyFill="1" applyBorder="1" applyAlignment="1">
      <alignment horizontal="center" vertical="center" textRotation="90" wrapText="1"/>
    </xf>
    <xf numFmtId="0" fontId="66" fillId="33" borderId="123" xfId="0" applyFont="1" applyFill="1" applyBorder="1" applyAlignment="1">
      <alignment horizontal="center" vertical="center" textRotation="90" wrapText="1"/>
    </xf>
    <xf numFmtId="0" fontId="66" fillId="33" borderId="124" xfId="0" applyFont="1" applyFill="1" applyBorder="1" applyAlignment="1">
      <alignment horizontal="center" vertical="center" textRotation="90" wrapText="1"/>
    </xf>
    <xf numFmtId="0" fontId="66" fillId="33" borderId="125" xfId="0" applyFont="1" applyFill="1" applyBorder="1" applyAlignment="1">
      <alignment horizontal="center" vertical="center" textRotation="90" wrapText="1"/>
    </xf>
    <xf numFmtId="0" fontId="81" fillId="34" borderId="34" xfId="0" applyFont="1" applyFill="1" applyBorder="1" applyAlignment="1">
      <alignment horizontal="left" vertical="center" wrapText="1"/>
    </xf>
    <xf numFmtId="0" fontId="81" fillId="38" borderId="126" xfId="0" applyFont="1" applyFill="1" applyBorder="1" applyAlignment="1">
      <alignment horizontal="left" vertical="center" wrapText="1"/>
    </xf>
    <xf numFmtId="0" fontId="81" fillId="38" borderId="127" xfId="0" applyFont="1" applyFill="1" applyBorder="1" applyAlignment="1">
      <alignment horizontal="left" vertical="center" wrapText="1"/>
    </xf>
    <xf numFmtId="0" fontId="81" fillId="38" borderId="128" xfId="0" applyFont="1" applyFill="1" applyBorder="1" applyAlignment="1">
      <alignment horizontal="left" vertical="center" wrapText="1"/>
    </xf>
    <xf numFmtId="0" fontId="64" fillId="0" borderId="0" xfId="0" applyFont="1" applyAlignment="1">
      <alignment/>
    </xf>
    <xf numFmtId="0" fontId="86" fillId="0" borderId="0" xfId="0" applyFont="1" applyAlignment="1">
      <alignment horizontal="center" vertical="center"/>
    </xf>
    <xf numFmtId="0" fontId="88" fillId="0" borderId="0" xfId="0" applyFont="1" applyFill="1" applyBorder="1" applyAlignment="1">
      <alignment horizontal="center" vertical="center" wrapText="1"/>
    </xf>
    <xf numFmtId="0" fontId="81" fillId="0" borderId="24" xfId="0" applyFont="1" applyFill="1" applyBorder="1" applyAlignment="1">
      <alignment horizontal="right" vertical="center" wrapText="1"/>
    </xf>
    <xf numFmtId="0" fontId="81" fillId="38" borderId="24" xfId="0" applyFont="1" applyFill="1" applyBorder="1" applyAlignment="1">
      <alignment horizontal="left" vertical="center" wrapText="1"/>
    </xf>
    <xf numFmtId="0" fontId="81" fillId="38" borderId="50" xfId="0" applyFont="1" applyFill="1" applyBorder="1" applyAlignment="1">
      <alignment horizontal="left" vertical="center" wrapText="1"/>
    </xf>
    <xf numFmtId="0" fontId="81" fillId="40" borderId="66" xfId="0" applyFont="1" applyFill="1" applyBorder="1" applyAlignment="1">
      <alignment horizontal="right" vertical="center" wrapText="1"/>
    </xf>
    <xf numFmtId="0" fontId="81" fillId="40" borderId="50" xfId="0" applyFont="1" applyFill="1" applyBorder="1" applyAlignment="1">
      <alignment horizontal="right" vertical="center" wrapText="1"/>
    </xf>
    <xf numFmtId="0" fontId="81" fillId="40" borderId="36" xfId="0" applyFont="1" applyFill="1" applyBorder="1" applyAlignment="1">
      <alignment horizontal="right" vertical="center" wrapText="1"/>
    </xf>
    <xf numFmtId="0" fontId="81" fillId="40" borderId="24" xfId="0" applyFont="1" applyFill="1" applyBorder="1" applyAlignment="1">
      <alignment horizontal="right" vertical="center" wrapText="1"/>
    </xf>
    <xf numFmtId="0" fontId="83" fillId="0" borderId="0" xfId="0" applyFont="1" applyFill="1" applyBorder="1" applyAlignment="1">
      <alignment horizontal="left" vertical="center" wrapText="1"/>
    </xf>
    <xf numFmtId="0" fontId="81" fillId="0" borderId="20" xfId="0" applyFont="1" applyFill="1" applyBorder="1" applyAlignment="1">
      <alignment horizontal="left" vertical="center" wrapText="1"/>
    </xf>
    <xf numFmtId="0" fontId="81" fillId="38" borderId="129" xfId="0" applyFont="1" applyFill="1" applyBorder="1" applyAlignment="1">
      <alignment horizontal="left" vertical="center" wrapText="1"/>
    </xf>
    <xf numFmtId="0" fontId="81" fillId="38" borderId="51" xfId="0" applyFont="1" applyFill="1" applyBorder="1" applyAlignment="1">
      <alignment horizontal="left" vertical="center" wrapText="1"/>
    </xf>
    <xf numFmtId="0" fontId="81" fillId="38" borderId="130" xfId="0" applyFont="1" applyFill="1" applyBorder="1" applyAlignment="1">
      <alignment horizontal="left" vertical="center" wrapText="1"/>
    </xf>
    <xf numFmtId="0" fontId="81" fillId="34" borderId="131" xfId="0" applyFont="1" applyFill="1" applyBorder="1" applyAlignment="1">
      <alignment horizontal="left" vertical="center" wrapText="1"/>
    </xf>
    <xf numFmtId="0" fontId="81" fillId="34" borderId="15" xfId="0" applyFont="1" applyFill="1" applyBorder="1" applyAlignment="1">
      <alignment horizontal="left" vertical="center" wrapText="1"/>
    </xf>
    <xf numFmtId="0" fontId="81" fillId="34" borderId="82" xfId="0" applyFont="1" applyFill="1" applyBorder="1" applyAlignment="1">
      <alignment horizontal="left" vertical="center" wrapText="1"/>
    </xf>
    <xf numFmtId="49" fontId="81" fillId="38" borderId="81" xfId="0" applyNumberFormat="1" applyFont="1" applyFill="1" applyBorder="1" applyAlignment="1">
      <alignment horizontal="right" vertical="center" wrapText="1"/>
    </xf>
    <xf numFmtId="0" fontId="91" fillId="0" borderId="15" xfId="0" applyFont="1" applyBorder="1" applyAlignment="1">
      <alignment horizontal="right" vertical="center" wrapText="1"/>
    </xf>
    <xf numFmtId="0" fontId="91" fillId="0" borderId="82" xfId="0" applyFont="1" applyBorder="1" applyAlignment="1">
      <alignment horizontal="right" vertical="center" wrapText="1"/>
    </xf>
    <xf numFmtId="0" fontId="64" fillId="0" borderId="0" xfId="0" applyFont="1" applyAlignment="1">
      <alignment horizontal="right" vertical="center"/>
    </xf>
    <xf numFmtId="0" fontId="64" fillId="0" borderId="0" xfId="0" applyFont="1" applyAlignment="1">
      <alignment/>
    </xf>
    <xf numFmtId="0" fontId="86" fillId="0" borderId="0" xfId="0" applyFont="1" applyAlignment="1">
      <alignment horizontal="center" vertical="center"/>
    </xf>
    <xf numFmtId="0" fontId="6" fillId="0" borderId="0" xfId="0" applyFont="1" applyAlignment="1">
      <alignment horizontal="center" vertical="center" wrapText="1"/>
    </xf>
    <xf numFmtId="179" fontId="86" fillId="37" borderId="32" xfId="0" applyNumberFormat="1" applyFont="1" applyFill="1" applyBorder="1" applyAlignment="1">
      <alignment horizontal="right" vertical="center" wrapText="1"/>
    </xf>
    <xf numFmtId="179" fontId="86" fillId="37" borderId="132" xfId="0" applyNumberFormat="1" applyFont="1" applyFill="1" applyBorder="1" applyAlignment="1">
      <alignment horizontal="right" vertical="center" wrapText="1"/>
    </xf>
    <xf numFmtId="179" fontId="86" fillId="37" borderId="27" xfId="0" applyNumberFormat="1" applyFont="1" applyFill="1" applyBorder="1" applyAlignment="1">
      <alignment horizontal="right" vertical="center" wrapText="1"/>
    </xf>
    <xf numFmtId="179" fontId="86" fillId="37" borderId="133" xfId="0" applyNumberFormat="1" applyFont="1" applyFill="1" applyBorder="1" applyAlignment="1">
      <alignment horizontal="right" vertical="center" wrapText="1"/>
    </xf>
    <xf numFmtId="179" fontId="86" fillId="33" borderId="34" xfId="0" applyNumberFormat="1" applyFont="1" applyFill="1" applyBorder="1" applyAlignment="1">
      <alignment horizontal="center" vertical="center" wrapText="1"/>
    </xf>
    <xf numFmtId="179" fontId="86" fillId="33" borderId="33" xfId="0" applyNumberFormat="1" applyFont="1" applyFill="1" applyBorder="1" applyAlignment="1">
      <alignment horizontal="center" vertical="center" wrapText="1"/>
    </xf>
    <xf numFmtId="0" fontId="86" fillId="33" borderId="64" xfId="0" applyFont="1" applyFill="1" applyBorder="1" applyAlignment="1">
      <alignment horizontal="center" vertical="center" wrapText="1"/>
    </xf>
    <xf numFmtId="0" fontId="86" fillId="33" borderId="34" xfId="0" applyFont="1" applyFill="1" applyBorder="1" applyAlignment="1">
      <alignment horizontal="center" vertical="center" wrapText="1"/>
    </xf>
    <xf numFmtId="0" fontId="64" fillId="37" borderId="134" xfId="0" applyFont="1" applyFill="1" applyBorder="1" applyAlignment="1">
      <alignment horizontal="center" wrapText="1"/>
    </xf>
    <xf numFmtId="0" fontId="64" fillId="37" borderId="27" xfId="0" applyFont="1" applyFill="1" applyBorder="1" applyAlignment="1">
      <alignment horizontal="center" wrapText="1"/>
    </xf>
    <xf numFmtId="179" fontId="86" fillId="37" borderId="50" xfId="0" applyNumberFormat="1" applyFont="1" applyFill="1" applyBorder="1" applyAlignment="1">
      <alignment horizontal="right" vertical="center" wrapText="1"/>
    </xf>
    <xf numFmtId="0" fontId="86" fillId="33" borderId="33" xfId="0" applyFont="1" applyFill="1" applyBorder="1" applyAlignment="1">
      <alignment horizontal="center" vertical="center" wrapText="1"/>
    </xf>
    <xf numFmtId="0" fontId="64" fillId="0" borderId="0" xfId="0" applyFont="1" applyBorder="1" applyAlignment="1">
      <alignment horizontal="center" vertical="center" wrapText="1"/>
    </xf>
    <xf numFmtId="0" fontId="64" fillId="0" borderId="24" xfId="0" applyFont="1" applyBorder="1" applyAlignment="1">
      <alignment horizontal="left" vertical="center" wrapText="1"/>
    </xf>
    <xf numFmtId="0" fontId="64" fillId="37" borderId="66" xfId="0" applyFont="1" applyFill="1" applyBorder="1" applyAlignment="1">
      <alignment horizontal="center" vertical="center" wrapText="1"/>
    </xf>
    <xf numFmtId="0" fontId="64" fillId="37" borderId="50" xfId="0" applyFont="1" applyFill="1" applyBorder="1" applyAlignment="1">
      <alignment horizontal="center" vertical="center" wrapText="1"/>
    </xf>
    <xf numFmtId="179" fontId="86" fillId="37" borderId="56" xfId="0" applyNumberFormat="1" applyFont="1" applyFill="1" applyBorder="1" applyAlignment="1">
      <alignment horizontal="right" vertical="center" wrapText="1"/>
    </xf>
    <xf numFmtId="0" fontId="74" fillId="0" borderId="0" xfId="0" applyFont="1" applyAlignment="1">
      <alignment horizontal="left" vertical="center"/>
    </xf>
    <xf numFmtId="0" fontId="64" fillId="37" borderId="135" xfId="0" applyFont="1" applyFill="1" applyBorder="1" applyAlignment="1">
      <alignment horizontal="center" vertical="center" wrapText="1"/>
    </xf>
    <xf numFmtId="0" fontId="64" fillId="37" borderId="3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6"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K56"/>
  <sheetViews>
    <sheetView tabSelected="1" zoomScale="115" zoomScaleNormal="115" zoomScalePageLayoutView="0" workbookViewId="0" topLeftCell="A43">
      <selection activeCell="G7" sqref="G7"/>
    </sheetView>
  </sheetViews>
  <sheetFormatPr defaultColWidth="9.140625" defaultRowHeight="15"/>
  <cols>
    <col min="1" max="1" width="4.00390625" style="1" customWidth="1"/>
    <col min="2" max="2" width="5.8515625" style="1" customWidth="1"/>
    <col min="3" max="3" width="20.8515625" style="1" customWidth="1"/>
    <col min="4" max="4" width="9.7109375" style="1" customWidth="1"/>
    <col min="5" max="5" width="10.421875" style="1" customWidth="1"/>
    <col min="6" max="6" width="12.28125" style="1" customWidth="1"/>
    <col min="7" max="7" width="14.140625" style="1" customWidth="1"/>
    <col min="8" max="8" width="12.28125" style="1" customWidth="1"/>
    <col min="9" max="9" width="11.421875" style="1" customWidth="1"/>
    <col min="10" max="10" width="9.140625" style="2" customWidth="1"/>
    <col min="11" max="16384" width="9.140625" style="1" customWidth="1"/>
  </cols>
  <sheetData>
    <row r="2" spans="2:10" s="4" customFormat="1" ht="33" customHeight="1">
      <c r="B2" s="257" t="s">
        <v>191</v>
      </c>
      <c r="C2" s="257"/>
      <c r="D2" s="257"/>
      <c r="E2" s="257"/>
      <c r="F2" s="257"/>
      <c r="G2" s="257"/>
      <c r="H2" s="257"/>
      <c r="I2" s="257"/>
      <c r="J2" s="3"/>
    </row>
    <row r="3" spans="2:10" s="4" customFormat="1" ht="15">
      <c r="B3" s="245" t="s">
        <v>66</v>
      </c>
      <c r="C3" s="246"/>
      <c r="D3" s="246"/>
      <c r="E3" s="246"/>
      <c r="F3" s="246"/>
      <c r="G3" s="246"/>
      <c r="H3" s="246"/>
      <c r="I3" s="246"/>
      <c r="J3" s="3"/>
    </row>
    <row r="4" spans="2:10" s="4" customFormat="1" ht="15" customHeight="1">
      <c r="B4" s="263" t="s">
        <v>171</v>
      </c>
      <c r="C4" s="263"/>
      <c r="D4" s="263"/>
      <c r="E4" s="263"/>
      <c r="F4" s="263"/>
      <c r="G4" s="263"/>
      <c r="H4" s="263"/>
      <c r="I4" s="263"/>
      <c r="J4" s="3"/>
    </row>
    <row r="6" spans="2:10" s="4" customFormat="1" ht="33" customHeight="1" thickBot="1">
      <c r="B6" s="247" t="s">
        <v>79</v>
      </c>
      <c r="C6" s="247"/>
      <c r="D6" s="247"/>
      <c r="E6" s="247"/>
      <c r="F6" s="247"/>
      <c r="G6" s="247"/>
      <c r="H6" s="247"/>
      <c r="I6" s="247"/>
      <c r="J6" s="3"/>
    </row>
    <row r="7" spans="2:10" s="4" customFormat="1" ht="141" customHeight="1" thickBot="1">
      <c r="B7" s="5" t="s">
        <v>0</v>
      </c>
      <c r="C7" s="6" t="s">
        <v>1</v>
      </c>
      <c r="D7" s="7" t="s">
        <v>142</v>
      </c>
      <c r="E7" s="8" t="s">
        <v>55</v>
      </c>
      <c r="F7" s="8" t="s">
        <v>114</v>
      </c>
      <c r="G7" s="7" t="s">
        <v>115</v>
      </c>
      <c r="H7" s="7" t="s">
        <v>143</v>
      </c>
      <c r="I7" s="9" t="s">
        <v>54</v>
      </c>
      <c r="J7" s="10"/>
    </row>
    <row r="8" spans="2:10" s="4" customFormat="1" ht="13.5" customHeight="1" thickBot="1">
      <c r="B8" s="11">
        <v>1</v>
      </c>
      <c r="C8" s="12">
        <v>2</v>
      </c>
      <c r="D8" s="13">
        <v>3</v>
      </c>
      <c r="E8" s="14">
        <v>4</v>
      </c>
      <c r="F8" s="14">
        <v>5</v>
      </c>
      <c r="G8" s="13">
        <v>6</v>
      </c>
      <c r="H8" s="13">
        <v>7</v>
      </c>
      <c r="I8" s="15">
        <v>8</v>
      </c>
      <c r="J8" s="16"/>
    </row>
    <row r="9" spans="2:10" s="4" customFormat="1" ht="30" customHeight="1">
      <c r="B9" s="253" t="s">
        <v>144</v>
      </c>
      <c r="C9" s="17" t="s">
        <v>162</v>
      </c>
      <c r="D9" s="209">
        <v>1265</v>
      </c>
      <c r="E9" s="18">
        <v>5</v>
      </c>
      <c r="F9" s="19">
        <v>130</v>
      </c>
      <c r="G9" s="20">
        <f aca="true" t="shared" si="0" ref="G9:G14">ROUND(D9/F9,2)</f>
        <v>9.73</v>
      </c>
      <c r="H9" s="21">
        <f aca="true" t="shared" si="1" ref="H9:H14">E9*G9*52/12</f>
        <v>210.8166666666667</v>
      </c>
      <c r="I9" s="251">
        <v>0</v>
      </c>
      <c r="J9" s="16"/>
    </row>
    <row r="10" spans="2:10" s="4" customFormat="1" ht="13.5" customHeight="1">
      <c r="B10" s="254"/>
      <c r="C10" s="22" t="s">
        <v>2</v>
      </c>
      <c r="D10" s="210">
        <v>380</v>
      </c>
      <c r="E10" s="23">
        <v>0.5</v>
      </c>
      <c r="F10" s="24">
        <v>310</v>
      </c>
      <c r="G10" s="25">
        <f t="shared" si="0"/>
        <v>1.23</v>
      </c>
      <c r="H10" s="21">
        <f t="shared" si="1"/>
        <v>2.665</v>
      </c>
      <c r="I10" s="252"/>
      <c r="J10" s="16"/>
    </row>
    <row r="11" spans="2:10" s="4" customFormat="1" ht="24">
      <c r="B11" s="254"/>
      <c r="C11" s="26" t="s">
        <v>74</v>
      </c>
      <c r="D11" s="210">
        <v>60</v>
      </c>
      <c r="E11" s="23">
        <v>5</v>
      </c>
      <c r="F11" s="24">
        <v>160</v>
      </c>
      <c r="G11" s="25">
        <f t="shared" si="0"/>
        <v>0.38</v>
      </c>
      <c r="H11" s="21">
        <f t="shared" si="1"/>
        <v>8.233333333333333</v>
      </c>
      <c r="I11" s="252"/>
      <c r="J11" s="16"/>
    </row>
    <row r="12" spans="2:10" s="4" customFormat="1" ht="13.5" customHeight="1">
      <c r="B12" s="254"/>
      <c r="C12" s="26" t="s">
        <v>75</v>
      </c>
      <c r="D12" s="210">
        <v>320</v>
      </c>
      <c r="E12" s="23">
        <v>5</v>
      </c>
      <c r="F12" s="24">
        <v>120</v>
      </c>
      <c r="G12" s="25">
        <f t="shared" si="0"/>
        <v>2.67</v>
      </c>
      <c r="H12" s="21">
        <f t="shared" si="1"/>
        <v>57.849999999999994</v>
      </c>
      <c r="I12" s="252"/>
      <c r="J12" s="16"/>
    </row>
    <row r="13" spans="2:10" s="4" customFormat="1" ht="13.5" customHeight="1">
      <c r="B13" s="254"/>
      <c r="C13" s="22" t="s">
        <v>76</v>
      </c>
      <c r="D13" s="210">
        <v>75</v>
      </c>
      <c r="E13" s="27">
        <v>5</v>
      </c>
      <c r="F13" s="28">
        <v>80</v>
      </c>
      <c r="G13" s="25">
        <f t="shared" si="0"/>
        <v>0.94</v>
      </c>
      <c r="H13" s="21">
        <f t="shared" si="1"/>
        <v>20.366666666666664</v>
      </c>
      <c r="I13" s="252"/>
      <c r="J13" s="16"/>
    </row>
    <row r="14" spans="2:11" s="4" customFormat="1" ht="42.75" customHeight="1" thickBot="1">
      <c r="B14" s="254"/>
      <c r="C14" s="205" t="s">
        <v>197</v>
      </c>
      <c r="D14" s="211">
        <v>700</v>
      </c>
      <c r="E14" s="29">
        <v>5</v>
      </c>
      <c r="F14" s="29">
        <v>230</v>
      </c>
      <c r="G14" s="30">
        <f t="shared" si="0"/>
        <v>3.04</v>
      </c>
      <c r="H14" s="31">
        <f t="shared" si="1"/>
        <v>65.86666666666666</v>
      </c>
      <c r="I14" s="252"/>
      <c r="J14" s="16"/>
      <c r="K14" s="32"/>
    </row>
    <row r="15" spans="2:11" s="4" customFormat="1" ht="13.5" customHeight="1" thickBot="1">
      <c r="B15" s="255" t="s">
        <v>3</v>
      </c>
      <c r="C15" s="256"/>
      <c r="D15" s="33">
        <f>SUM(D9:D14)</f>
        <v>2800</v>
      </c>
      <c r="E15" s="34"/>
      <c r="F15" s="34"/>
      <c r="G15" s="35">
        <f>SUM(G9:G14)</f>
        <v>17.990000000000002</v>
      </c>
      <c r="H15" s="35">
        <f>SUM(H9:H14)</f>
        <v>365.79833333333335</v>
      </c>
      <c r="I15" s="36">
        <f>I9</f>
        <v>0</v>
      </c>
      <c r="J15" s="3"/>
      <c r="K15" s="37"/>
    </row>
    <row r="16" spans="2:10" s="4" customFormat="1" ht="15.75" customHeight="1">
      <c r="B16" s="38"/>
      <c r="C16" s="39"/>
      <c r="D16" s="40"/>
      <c r="E16" s="41"/>
      <c r="F16" s="42"/>
      <c r="G16" s="42"/>
      <c r="H16" s="43"/>
      <c r="I16" s="39"/>
      <c r="J16" s="3"/>
    </row>
    <row r="17" spans="2:10" s="4" customFormat="1" ht="15.75" customHeight="1" thickBot="1">
      <c r="B17" s="250" t="s">
        <v>80</v>
      </c>
      <c r="C17" s="250"/>
      <c r="D17" s="250"/>
      <c r="E17" s="250"/>
      <c r="F17" s="250"/>
      <c r="G17" s="250"/>
      <c r="H17" s="250"/>
      <c r="I17" s="250"/>
      <c r="J17" s="3"/>
    </row>
    <row r="18" spans="2:10" s="4" customFormat="1" ht="118.5" customHeight="1" thickBot="1">
      <c r="B18" s="248" t="s">
        <v>0</v>
      </c>
      <c r="C18" s="249"/>
      <c r="D18" s="44" t="s">
        <v>145</v>
      </c>
      <c r="E18" s="45" t="s">
        <v>4</v>
      </c>
      <c r="F18" s="44" t="s">
        <v>77</v>
      </c>
      <c r="G18" s="44" t="s">
        <v>5</v>
      </c>
      <c r="H18" s="45" t="s">
        <v>78</v>
      </c>
      <c r="I18" s="46" t="s">
        <v>6</v>
      </c>
      <c r="J18" s="3"/>
    </row>
    <row r="19" spans="2:10" s="50" customFormat="1" ht="15.75" customHeight="1" thickBot="1">
      <c r="B19" s="259">
        <v>1</v>
      </c>
      <c r="C19" s="260"/>
      <c r="D19" s="13">
        <v>2</v>
      </c>
      <c r="E19" s="14">
        <v>3</v>
      </c>
      <c r="F19" s="47">
        <v>4</v>
      </c>
      <c r="G19" s="12">
        <v>5</v>
      </c>
      <c r="H19" s="14">
        <v>6</v>
      </c>
      <c r="I19" s="48">
        <v>7</v>
      </c>
      <c r="J19" s="49"/>
    </row>
    <row r="20" spans="2:10" s="4" customFormat="1" ht="30" customHeight="1" thickBot="1">
      <c r="B20" s="261" t="s">
        <v>146</v>
      </c>
      <c r="C20" s="262"/>
      <c r="D20" s="51">
        <f>D15</f>
        <v>2800</v>
      </c>
      <c r="E20" s="52">
        <v>5</v>
      </c>
      <c r="F20" s="52">
        <v>1</v>
      </c>
      <c r="G20" s="52">
        <v>8</v>
      </c>
      <c r="H20" s="53">
        <v>168</v>
      </c>
      <c r="I20" s="54">
        <v>0</v>
      </c>
      <c r="J20" s="3"/>
    </row>
    <row r="21" spans="2:10" s="4" customFormat="1" ht="15.75" customHeight="1" thickBot="1">
      <c r="B21" s="243" t="s">
        <v>3</v>
      </c>
      <c r="C21" s="244"/>
      <c r="D21" s="55">
        <f>D20</f>
        <v>2800</v>
      </c>
      <c r="E21" s="56"/>
      <c r="F21" s="57">
        <f>F20</f>
        <v>1</v>
      </c>
      <c r="G21" s="57">
        <f>G20</f>
        <v>8</v>
      </c>
      <c r="H21" s="57">
        <f>H20</f>
        <v>168</v>
      </c>
      <c r="I21" s="57">
        <f>I20</f>
        <v>0</v>
      </c>
      <c r="J21" s="3"/>
    </row>
    <row r="22" spans="2:10" s="16" customFormat="1" ht="15.75" customHeight="1">
      <c r="B22" s="58"/>
      <c r="C22" s="58"/>
      <c r="D22" s="59"/>
      <c r="E22" s="59"/>
      <c r="F22" s="60"/>
      <c r="G22" s="60"/>
      <c r="H22" s="60"/>
      <c r="I22" s="60"/>
      <c r="J22" s="3"/>
    </row>
    <row r="23" spans="2:10" s="4" customFormat="1" ht="33.75" customHeight="1" thickBot="1">
      <c r="B23" s="250" t="s">
        <v>81</v>
      </c>
      <c r="C23" s="250"/>
      <c r="D23" s="250"/>
      <c r="E23" s="250"/>
      <c r="F23" s="250"/>
      <c r="G23" s="250"/>
      <c r="H23" s="250"/>
      <c r="I23" s="250"/>
      <c r="J23" s="3"/>
    </row>
    <row r="24" spans="2:10" s="4" customFormat="1" ht="122.25" customHeight="1" thickBot="1">
      <c r="B24" s="248" t="s">
        <v>0</v>
      </c>
      <c r="C24" s="249"/>
      <c r="D24" s="212" t="s">
        <v>147</v>
      </c>
      <c r="E24" s="213" t="s">
        <v>82</v>
      </c>
      <c r="F24" s="212" t="s">
        <v>163</v>
      </c>
      <c r="G24" s="212" t="s">
        <v>83</v>
      </c>
      <c r="H24" s="213" t="s">
        <v>78</v>
      </c>
      <c r="I24" s="46" t="s">
        <v>141</v>
      </c>
      <c r="J24" s="3"/>
    </row>
    <row r="25" spans="2:10" s="50" customFormat="1" ht="15.75" customHeight="1" thickBot="1">
      <c r="B25" s="259">
        <v>1</v>
      </c>
      <c r="C25" s="260"/>
      <c r="D25" s="214">
        <v>2</v>
      </c>
      <c r="E25" s="215">
        <v>3</v>
      </c>
      <c r="F25" s="216">
        <v>4</v>
      </c>
      <c r="G25" s="217">
        <v>5</v>
      </c>
      <c r="H25" s="215">
        <v>6</v>
      </c>
      <c r="I25" s="48">
        <v>7</v>
      </c>
      <c r="J25" s="49"/>
    </row>
    <row r="26" spans="2:10" s="4" customFormat="1" ht="30" customHeight="1" thickBot="1">
      <c r="B26" s="261" t="s">
        <v>146</v>
      </c>
      <c r="C26" s="262"/>
      <c r="D26" s="218">
        <v>4800</v>
      </c>
      <c r="E26" s="219">
        <v>5</v>
      </c>
      <c r="F26" s="219">
        <v>1</v>
      </c>
      <c r="G26" s="219">
        <v>6</v>
      </c>
      <c r="H26" s="220">
        <v>126</v>
      </c>
      <c r="I26" s="54">
        <v>0</v>
      </c>
      <c r="J26" s="3"/>
    </row>
    <row r="27" spans="2:10" s="4" customFormat="1" ht="15.75" customHeight="1" thickBot="1">
      <c r="B27" s="243" t="s">
        <v>3</v>
      </c>
      <c r="C27" s="244"/>
      <c r="D27" s="55">
        <f>SUM(D26:D26)</f>
        <v>4800</v>
      </c>
      <c r="E27" s="56"/>
      <c r="F27" s="57">
        <f>SUM(F26:F26)</f>
        <v>1</v>
      </c>
      <c r="G27" s="57">
        <f>SUM(G26:G26)</f>
        <v>6</v>
      </c>
      <c r="H27" s="57">
        <f>SUM(H26:H26)</f>
        <v>126</v>
      </c>
      <c r="I27" s="57">
        <f>SUM(I26:I26)</f>
        <v>0</v>
      </c>
      <c r="J27" s="3"/>
    </row>
    <row r="28" spans="2:9" ht="15">
      <c r="B28" s="61"/>
      <c r="C28" s="61"/>
      <c r="D28" s="61"/>
      <c r="E28" s="61"/>
      <c r="F28" s="61"/>
      <c r="G28" s="61"/>
      <c r="H28" s="61"/>
      <c r="I28" s="61"/>
    </row>
    <row r="29" spans="2:10" s="4" customFormat="1" ht="13.5" customHeight="1" thickBot="1">
      <c r="B29" s="258" t="s">
        <v>7</v>
      </c>
      <c r="C29" s="258"/>
      <c r="D29" s="258"/>
      <c r="E29" s="41"/>
      <c r="F29" s="42"/>
      <c r="G29" s="42"/>
      <c r="H29" s="43"/>
      <c r="I29" s="39"/>
      <c r="J29" s="3"/>
    </row>
    <row r="30" spans="2:10" s="4" customFormat="1" ht="27" customHeight="1">
      <c r="B30" s="235" t="s">
        <v>148</v>
      </c>
      <c r="C30" s="236"/>
      <c r="D30" s="236"/>
      <c r="E30" s="236"/>
      <c r="F30" s="236"/>
      <c r="G30" s="236"/>
      <c r="H30" s="236"/>
      <c r="I30" s="237"/>
      <c r="J30" s="3"/>
    </row>
    <row r="31" spans="2:10" s="4" customFormat="1" ht="12.75" customHeight="1">
      <c r="B31" s="221" t="s">
        <v>8</v>
      </c>
      <c r="C31" s="222"/>
      <c r="D31" s="222"/>
      <c r="E31" s="222"/>
      <c r="F31" s="222"/>
      <c r="G31" s="222"/>
      <c r="H31" s="222"/>
      <c r="I31" s="238"/>
      <c r="J31" s="3"/>
    </row>
    <row r="32" spans="2:10" s="4" customFormat="1" ht="12" customHeight="1">
      <c r="B32" s="227" t="s">
        <v>58</v>
      </c>
      <c r="C32" s="228"/>
      <c r="D32" s="228"/>
      <c r="E32" s="228"/>
      <c r="F32" s="228"/>
      <c r="G32" s="228"/>
      <c r="H32" s="228"/>
      <c r="I32" s="239"/>
      <c r="J32" s="3"/>
    </row>
    <row r="33" spans="2:10" s="4" customFormat="1" ht="12.75" customHeight="1">
      <c r="B33" s="227" t="s">
        <v>9</v>
      </c>
      <c r="C33" s="228"/>
      <c r="D33" s="228"/>
      <c r="E33" s="228"/>
      <c r="F33" s="228"/>
      <c r="G33" s="228"/>
      <c r="H33" s="228"/>
      <c r="I33" s="223"/>
      <c r="J33" s="3"/>
    </row>
    <row r="34" spans="2:10" s="4" customFormat="1" ht="14.25" customHeight="1">
      <c r="B34" s="227" t="s">
        <v>10</v>
      </c>
      <c r="C34" s="228"/>
      <c r="D34" s="228"/>
      <c r="E34" s="228"/>
      <c r="F34" s="228"/>
      <c r="G34" s="228"/>
      <c r="H34" s="228"/>
      <c r="I34" s="223"/>
      <c r="J34" s="3"/>
    </row>
    <row r="35" spans="2:10" s="4" customFormat="1" ht="53.25" customHeight="1">
      <c r="B35" s="240" t="s">
        <v>139</v>
      </c>
      <c r="C35" s="241"/>
      <c r="D35" s="241"/>
      <c r="E35" s="241"/>
      <c r="F35" s="241"/>
      <c r="G35" s="241"/>
      <c r="H35" s="241"/>
      <c r="I35" s="242"/>
      <c r="J35" s="3"/>
    </row>
    <row r="36" spans="2:10" s="4" customFormat="1" ht="23.25" customHeight="1">
      <c r="B36" s="221" t="s">
        <v>59</v>
      </c>
      <c r="C36" s="222"/>
      <c r="D36" s="222"/>
      <c r="E36" s="222"/>
      <c r="F36" s="222"/>
      <c r="G36" s="222"/>
      <c r="H36" s="222"/>
      <c r="I36" s="223"/>
      <c r="J36" s="3"/>
    </row>
    <row r="37" spans="2:10" s="4" customFormat="1" ht="39.75" customHeight="1">
      <c r="B37" s="221" t="s">
        <v>125</v>
      </c>
      <c r="C37" s="222"/>
      <c r="D37" s="222"/>
      <c r="E37" s="222"/>
      <c r="F37" s="222"/>
      <c r="G37" s="222"/>
      <c r="H37" s="222"/>
      <c r="I37" s="223"/>
      <c r="J37" s="3"/>
    </row>
    <row r="38" spans="2:10" s="4" customFormat="1" ht="30" customHeight="1" thickBot="1">
      <c r="B38" s="232" t="s">
        <v>149</v>
      </c>
      <c r="C38" s="233"/>
      <c r="D38" s="233"/>
      <c r="E38" s="233"/>
      <c r="F38" s="233"/>
      <c r="G38" s="233"/>
      <c r="H38" s="233"/>
      <c r="I38" s="226"/>
      <c r="J38" s="3"/>
    </row>
    <row r="39" spans="2:10" s="4" customFormat="1" ht="31.5" customHeight="1">
      <c r="B39" s="234" t="s">
        <v>150</v>
      </c>
      <c r="C39" s="230"/>
      <c r="D39" s="230"/>
      <c r="E39" s="230"/>
      <c r="F39" s="230"/>
      <c r="G39" s="230"/>
      <c r="H39" s="230"/>
      <c r="I39" s="231"/>
      <c r="J39" s="3"/>
    </row>
    <row r="40" spans="2:10" s="4" customFormat="1" ht="12.75" customHeight="1">
      <c r="B40" s="221" t="s">
        <v>8</v>
      </c>
      <c r="C40" s="222"/>
      <c r="D40" s="222"/>
      <c r="E40" s="222"/>
      <c r="F40" s="222"/>
      <c r="G40" s="222"/>
      <c r="H40" s="222"/>
      <c r="I40" s="223"/>
      <c r="J40" s="3"/>
    </row>
    <row r="41" spans="2:10" s="4" customFormat="1" ht="12.75" customHeight="1">
      <c r="B41" s="227" t="s">
        <v>11</v>
      </c>
      <c r="C41" s="228"/>
      <c r="D41" s="228"/>
      <c r="E41" s="228"/>
      <c r="F41" s="228"/>
      <c r="G41" s="228"/>
      <c r="H41" s="228"/>
      <c r="I41" s="223"/>
      <c r="J41" s="3"/>
    </row>
    <row r="42" spans="2:10" s="4" customFormat="1" ht="24.75" customHeight="1">
      <c r="B42" s="221" t="s">
        <v>72</v>
      </c>
      <c r="C42" s="222"/>
      <c r="D42" s="222"/>
      <c r="E42" s="222"/>
      <c r="F42" s="222"/>
      <c r="G42" s="222"/>
      <c r="H42" s="222"/>
      <c r="I42" s="223"/>
      <c r="J42" s="3"/>
    </row>
    <row r="43" spans="2:10" s="4" customFormat="1" ht="25.5" customHeight="1">
      <c r="B43" s="227" t="s">
        <v>60</v>
      </c>
      <c r="C43" s="228"/>
      <c r="D43" s="228"/>
      <c r="E43" s="228"/>
      <c r="F43" s="228"/>
      <c r="G43" s="228"/>
      <c r="H43" s="228"/>
      <c r="I43" s="223"/>
      <c r="J43" s="3"/>
    </row>
    <row r="44" spans="2:10" s="4" customFormat="1" ht="24" customHeight="1">
      <c r="B44" s="221" t="s">
        <v>84</v>
      </c>
      <c r="C44" s="222"/>
      <c r="D44" s="222"/>
      <c r="E44" s="222"/>
      <c r="F44" s="222"/>
      <c r="G44" s="222"/>
      <c r="H44" s="222"/>
      <c r="I44" s="223"/>
      <c r="J44" s="3"/>
    </row>
    <row r="45" spans="2:10" s="4" customFormat="1" ht="12.75" customHeight="1">
      <c r="B45" s="221" t="s">
        <v>124</v>
      </c>
      <c r="C45" s="222"/>
      <c r="D45" s="222"/>
      <c r="E45" s="222"/>
      <c r="F45" s="222"/>
      <c r="G45" s="222"/>
      <c r="H45" s="222"/>
      <c r="I45" s="223"/>
      <c r="J45" s="3"/>
    </row>
    <row r="46" spans="2:10" s="4" customFormat="1" ht="24" customHeight="1" thickBot="1">
      <c r="B46" s="224" t="s">
        <v>85</v>
      </c>
      <c r="C46" s="225"/>
      <c r="D46" s="225"/>
      <c r="E46" s="225"/>
      <c r="F46" s="225"/>
      <c r="G46" s="225"/>
      <c r="H46" s="225"/>
      <c r="I46" s="226"/>
      <c r="J46" s="3"/>
    </row>
    <row r="47" spans="2:9" ht="15">
      <c r="B47" s="229" t="s">
        <v>151</v>
      </c>
      <c r="C47" s="230"/>
      <c r="D47" s="230"/>
      <c r="E47" s="230"/>
      <c r="F47" s="230"/>
      <c r="G47" s="230"/>
      <c r="H47" s="230"/>
      <c r="I47" s="231"/>
    </row>
    <row r="48" spans="2:10" ht="15" customHeight="1">
      <c r="B48" s="221" t="s">
        <v>8</v>
      </c>
      <c r="C48" s="222"/>
      <c r="D48" s="222"/>
      <c r="E48" s="222"/>
      <c r="F48" s="222"/>
      <c r="G48" s="222"/>
      <c r="H48" s="222"/>
      <c r="I48" s="223"/>
      <c r="J48" s="62"/>
    </row>
    <row r="49" spans="2:9" ht="15" customHeight="1">
      <c r="B49" s="227" t="s">
        <v>120</v>
      </c>
      <c r="C49" s="228"/>
      <c r="D49" s="228"/>
      <c r="E49" s="228"/>
      <c r="F49" s="228"/>
      <c r="G49" s="228"/>
      <c r="H49" s="228"/>
      <c r="I49" s="223"/>
    </row>
    <row r="50" spans="2:9" ht="24.75" customHeight="1">
      <c r="B50" s="221" t="s">
        <v>121</v>
      </c>
      <c r="C50" s="222"/>
      <c r="D50" s="222"/>
      <c r="E50" s="222"/>
      <c r="F50" s="222"/>
      <c r="G50" s="222"/>
      <c r="H50" s="222"/>
      <c r="I50" s="223"/>
    </row>
    <row r="51" spans="2:9" ht="24.75" customHeight="1">
      <c r="B51" s="227" t="s">
        <v>122</v>
      </c>
      <c r="C51" s="228"/>
      <c r="D51" s="228"/>
      <c r="E51" s="228"/>
      <c r="F51" s="228"/>
      <c r="G51" s="228"/>
      <c r="H51" s="228"/>
      <c r="I51" s="223"/>
    </row>
    <row r="52" spans="2:9" ht="24.75" customHeight="1">
      <c r="B52" s="221" t="s">
        <v>198</v>
      </c>
      <c r="C52" s="222"/>
      <c r="D52" s="222"/>
      <c r="E52" s="222"/>
      <c r="F52" s="222"/>
      <c r="G52" s="222"/>
      <c r="H52" s="222"/>
      <c r="I52" s="223"/>
    </row>
    <row r="53" spans="2:9" ht="12.75" customHeight="1">
      <c r="B53" s="221" t="s">
        <v>124</v>
      </c>
      <c r="C53" s="222"/>
      <c r="D53" s="222"/>
      <c r="E53" s="222"/>
      <c r="F53" s="222"/>
      <c r="G53" s="222"/>
      <c r="H53" s="222"/>
      <c r="I53" s="223"/>
    </row>
    <row r="54" spans="2:9" ht="24.75" customHeight="1" thickBot="1">
      <c r="B54" s="224" t="s">
        <v>123</v>
      </c>
      <c r="C54" s="225"/>
      <c r="D54" s="225"/>
      <c r="E54" s="225"/>
      <c r="F54" s="225"/>
      <c r="G54" s="225"/>
      <c r="H54" s="225"/>
      <c r="I54" s="226"/>
    </row>
    <row r="56" spans="2:9" ht="15">
      <c r="B56" s="62"/>
      <c r="C56" s="62"/>
      <c r="D56" s="62"/>
      <c r="E56" s="62"/>
      <c r="F56" s="62"/>
      <c r="G56" s="62"/>
      <c r="H56" s="62"/>
      <c r="I56" s="62"/>
    </row>
  </sheetData>
  <sheetProtection/>
  <mergeCells count="43">
    <mergeCell ref="B2:I2"/>
    <mergeCell ref="B29:D29"/>
    <mergeCell ref="B25:C25"/>
    <mergeCell ref="B26:C26"/>
    <mergeCell ref="B18:C18"/>
    <mergeCell ref="B20:C20"/>
    <mergeCell ref="B21:C21"/>
    <mergeCell ref="B19:C19"/>
    <mergeCell ref="B23:I23"/>
    <mergeCell ref="B4:I4"/>
    <mergeCell ref="B27:C27"/>
    <mergeCell ref="B3:I3"/>
    <mergeCell ref="B6:I6"/>
    <mergeCell ref="B24:C24"/>
    <mergeCell ref="B17:I17"/>
    <mergeCell ref="I9:I14"/>
    <mergeCell ref="B9:B14"/>
    <mergeCell ref="B15:C15"/>
    <mergeCell ref="B42:I42"/>
    <mergeCell ref="B43:I43"/>
    <mergeCell ref="B44:I44"/>
    <mergeCell ref="B30:I30"/>
    <mergeCell ref="B31:I31"/>
    <mergeCell ref="B32:I32"/>
    <mergeCell ref="B33:I33"/>
    <mergeCell ref="B34:I34"/>
    <mergeCell ref="B35:I35"/>
    <mergeCell ref="B36:I36"/>
    <mergeCell ref="B37:I37"/>
    <mergeCell ref="B38:I38"/>
    <mergeCell ref="B39:I39"/>
    <mergeCell ref="B40:I40"/>
    <mergeCell ref="B41:I41"/>
    <mergeCell ref="B45:I45"/>
    <mergeCell ref="B54:I54"/>
    <mergeCell ref="B48:I48"/>
    <mergeCell ref="B49:I49"/>
    <mergeCell ref="B50:I50"/>
    <mergeCell ref="B51:I51"/>
    <mergeCell ref="B52:I52"/>
    <mergeCell ref="B53:I53"/>
    <mergeCell ref="B46:I46"/>
    <mergeCell ref="B47:I47"/>
  </mergeCells>
  <printOptions/>
  <pageMargins left="0.5905511811023623" right="0" top="0.1968503937007874" bottom="0.1968503937007874" header="0.31496062992125984" footer="0.31496062992125984"/>
  <pageSetup fitToHeight="0" fitToWidth="0"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1:P69"/>
  <sheetViews>
    <sheetView zoomScale="115" zoomScaleNormal="115" zoomScalePageLayoutView="0" workbookViewId="0" topLeftCell="A1">
      <selection activeCell="B51" sqref="B51:J51"/>
    </sheetView>
  </sheetViews>
  <sheetFormatPr defaultColWidth="9.140625" defaultRowHeight="15"/>
  <cols>
    <col min="1" max="1" width="4.57421875" style="1" customWidth="1"/>
    <col min="2" max="2" width="12.00390625" style="1" customWidth="1"/>
    <col min="3" max="8" width="9.140625" style="1" customWidth="1"/>
    <col min="9" max="9" width="10.7109375" style="1" customWidth="1"/>
    <col min="10" max="10" width="10.28125" style="1" customWidth="1"/>
    <col min="11" max="11" width="10.140625" style="1" customWidth="1"/>
    <col min="12" max="16384" width="9.140625" style="1" customWidth="1"/>
  </cols>
  <sheetData>
    <row r="1" spans="2:14" ht="34.5" customHeight="1">
      <c r="B1" s="318" t="s">
        <v>193</v>
      </c>
      <c r="C1" s="318"/>
      <c r="D1" s="318"/>
      <c r="E1" s="318"/>
      <c r="F1" s="318"/>
      <c r="G1" s="318"/>
      <c r="H1" s="318"/>
      <c r="I1" s="318"/>
      <c r="J1" s="318"/>
      <c r="K1" s="318"/>
      <c r="L1" s="318"/>
      <c r="M1" s="318"/>
      <c r="N1" s="318"/>
    </row>
    <row r="2" spans="2:15" s="4" customFormat="1" ht="15">
      <c r="B2" s="63"/>
      <c r="C2" s="64"/>
      <c r="D2" s="1"/>
      <c r="E2" s="65"/>
      <c r="F2" s="65"/>
      <c r="G2" s="64"/>
      <c r="H2" s="64"/>
      <c r="I2" s="66"/>
      <c r="J2" s="67"/>
      <c r="K2" s="67"/>
      <c r="L2" s="67"/>
      <c r="M2" s="67"/>
      <c r="N2" s="67"/>
      <c r="O2" s="68"/>
    </row>
    <row r="3" spans="2:15" s="4" customFormat="1" ht="14.25">
      <c r="B3" s="286" t="s">
        <v>12</v>
      </c>
      <c r="C3" s="286"/>
      <c r="D3" s="286"/>
      <c r="E3" s="286"/>
      <c r="F3" s="286"/>
      <c r="G3" s="286"/>
      <c r="H3" s="286"/>
      <c r="I3" s="286"/>
      <c r="J3" s="286"/>
      <c r="K3" s="286"/>
      <c r="L3" s="286"/>
      <c r="M3" s="286"/>
      <c r="N3" s="286"/>
      <c r="O3" s="68"/>
    </row>
    <row r="4" spans="2:15" s="4" customFormat="1" ht="15">
      <c r="B4" s="285"/>
      <c r="C4" s="285"/>
      <c r="D4" s="285"/>
      <c r="E4" s="285"/>
      <c r="F4" s="285"/>
      <c r="G4" s="285"/>
      <c r="H4" s="285"/>
      <c r="I4" s="285"/>
      <c r="J4" s="285"/>
      <c r="K4" s="285"/>
      <c r="L4" s="285"/>
      <c r="M4" s="285"/>
      <c r="N4" s="285"/>
      <c r="O4" s="68"/>
    </row>
    <row r="5" spans="2:15" s="4" customFormat="1" ht="30" customHeight="1">
      <c r="B5" s="284" t="s">
        <v>116</v>
      </c>
      <c r="C5" s="284"/>
      <c r="D5" s="284"/>
      <c r="E5" s="284"/>
      <c r="F5" s="284"/>
      <c r="G5" s="284"/>
      <c r="H5" s="284"/>
      <c r="I5" s="284"/>
      <c r="J5" s="284"/>
      <c r="K5" s="284"/>
      <c r="L5" s="284"/>
      <c r="M5" s="284"/>
      <c r="N5" s="284"/>
      <c r="O5" s="68"/>
    </row>
    <row r="6" spans="2:15" s="4" customFormat="1" ht="15">
      <c r="B6" s="265"/>
      <c r="C6" s="265"/>
      <c r="D6" s="265"/>
      <c r="E6" s="265"/>
      <c r="F6" s="265"/>
      <c r="G6" s="265"/>
      <c r="H6" s="265"/>
      <c r="I6" s="265"/>
      <c r="J6" s="265"/>
      <c r="K6" s="265"/>
      <c r="L6" s="265"/>
      <c r="M6" s="265"/>
      <c r="N6" s="265"/>
      <c r="O6" s="68"/>
    </row>
    <row r="7" spans="2:15" s="4" customFormat="1" ht="7.5" customHeight="1">
      <c r="B7" s="69"/>
      <c r="C7" s="69"/>
      <c r="D7" s="69"/>
      <c r="E7" s="69"/>
      <c r="F7" s="69"/>
      <c r="G7" s="69"/>
      <c r="H7" s="69"/>
      <c r="I7" s="69"/>
      <c r="J7" s="69"/>
      <c r="K7" s="69"/>
      <c r="L7" s="69"/>
      <c r="M7" s="69"/>
      <c r="N7" s="69"/>
      <c r="O7" s="68"/>
    </row>
    <row r="8" spans="2:15" s="50" customFormat="1" ht="15" thickBot="1">
      <c r="B8" s="287" t="s">
        <v>195</v>
      </c>
      <c r="C8" s="287"/>
      <c r="D8" s="287"/>
      <c r="E8" s="70"/>
      <c r="F8" s="70"/>
      <c r="G8" s="71"/>
      <c r="H8" s="72"/>
      <c r="I8" s="203">
        <v>0.02</v>
      </c>
      <c r="J8" s="73"/>
      <c r="K8" s="73"/>
      <c r="L8" s="73"/>
      <c r="M8" s="73"/>
      <c r="N8" s="73"/>
      <c r="O8" s="74"/>
    </row>
    <row r="9" spans="2:15" s="4" customFormat="1" ht="13.5" thickBot="1">
      <c r="B9" s="288" t="s">
        <v>0</v>
      </c>
      <c r="C9" s="291" t="s">
        <v>86</v>
      </c>
      <c r="D9" s="293" t="s">
        <v>13</v>
      </c>
      <c r="E9" s="272" t="s">
        <v>14</v>
      </c>
      <c r="F9" s="272" t="s">
        <v>15</v>
      </c>
      <c r="G9" s="264" t="s">
        <v>16</v>
      </c>
      <c r="H9" s="264"/>
      <c r="I9" s="264"/>
      <c r="J9" s="264"/>
      <c r="K9" s="264"/>
      <c r="L9" s="264"/>
      <c r="M9" s="266" t="s">
        <v>17</v>
      </c>
      <c r="N9" s="267"/>
      <c r="O9" s="68"/>
    </row>
    <row r="10" spans="2:15" s="4" customFormat="1" ht="77.25" thickBot="1">
      <c r="B10" s="289"/>
      <c r="C10" s="292"/>
      <c r="D10" s="294"/>
      <c r="E10" s="273"/>
      <c r="F10" s="273"/>
      <c r="G10" s="75" t="s">
        <v>18</v>
      </c>
      <c r="H10" s="75" t="s">
        <v>164</v>
      </c>
      <c r="I10" s="75" t="s">
        <v>19</v>
      </c>
      <c r="J10" s="75" t="s">
        <v>20</v>
      </c>
      <c r="K10" s="75" t="s">
        <v>21</v>
      </c>
      <c r="L10" s="270" t="s">
        <v>22</v>
      </c>
      <c r="M10" s="268"/>
      <c r="N10" s="269"/>
      <c r="O10" s="68"/>
    </row>
    <row r="11" spans="2:15" s="76" customFormat="1" ht="44.25" customHeight="1">
      <c r="B11" s="290"/>
      <c r="C11" s="292"/>
      <c r="D11" s="295"/>
      <c r="E11" s="274"/>
      <c r="F11" s="274"/>
      <c r="G11" s="77" t="s">
        <v>23</v>
      </c>
      <c r="H11" s="77" t="s">
        <v>23</v>
      </c>
      <c r="I11" s="77" t="s">
        <v>23</v>
      </c>
      <c r="J11" s="77" t="s">
        <v>24</v>
      </c>
      <c r="K11" s="78" t="s">
        <v>88</v>
      </c>
      <c r="L11" s="271"/>
      <c r="M11" s="77" t="s">
        <v>25</v>
      </c>
      <c r="N11" s="79" t="s">
        <v>87</v>
      </c>
      <c r="O11" s="80"/>
    </row>
    <row r="12" spans="2:14" s="81" customFormat="1" ht="11.25">
      <c r="B12" s="82">
        <v>1</v>
      </c>
      <c r="C12" s="83">
        <v>2</v>
      </c>
      <c r="D12" s="83">
        <v>3</v>
      </c>
      <c r="E12" s="83">
        <v>4</v>
      </c>
      <c r="F12" s="83">
        <v>5</v>
      </c>
      <c r="G12" s="83">
        <v>6</v>
      </c>
      <c r="H12" s="83">
        <v>7</v>
      </c>
      <c r="I12" s="83">
        <v>8</v>
      </c>
      <c r="J12" s="83">
        <v>9</v>
      </c>
      <c r="K12" s="83">
        <v>10</v>
      </c>
      <c r="L12" s="83">
        <v>11</v>
      </c>
      <c r="M12" s="83">
        <v>12</v>
      </c>
      <c r="N12" s="84">
        <v>13</v>
      </c>
    </row>
    <row r="13" spans="2:15" s="85" customFormat="1" ht="12.75" customHeight="1">
      <c r="B13" s="281" t="s">
        <v>26</v>
      </c>
      <c r="C13" s="282"/>
      <c r="D13" s="282"/>
      <c r="E13" s="282"/>
      <c r="F13" s="282"/>
      <c r="G13" s="282"/>
      <c r="H13" s="282"/>
      <c r="I13" s="282"/>
      <c r="J13" s="282"/>
      <c r="K13" s="282"/>
      <c r="L13" s="282"/>
      <c r="M13" s="282"/>
      <c r="N13" s="283"/>
      <c r="O13" s="86"/>
    </row>
    <row r="14" spans="2:15" s="85" customFormat="1" ht="13.5" customHeight="1" thickBot="1">
      <c r="B14" s="278" t="s">
        <v>27</v>
      </c>
      <c r="C14" s="279"/>
      <c r="D14" s="279"/>
      <c r="E14" s="279"/>
      <c r="F14" s="279"/>
      <c r="G14" s="279"/>
      <c r="H14" s="279"/>
      <c r="I14" s="279"/>
      <c r="J14" s="279"/>
      <c r="K14" s="279"/>
      <c r="L14" s="279"/>
      <c r="M14" s="279"/>
      <c r="N14" s="280"/>
      <c r="O14" s="86"/>
    </row>
    <row r="15" spans="2:15" s="4" customFormat="1" ht="15.75" customHeight="1" thickBot="1">
      <c r="B15" s="275" t="s">
        <v>152</v>
      </c>
      <c r="C15" s="87">
        <v>1</v>
      </c>
      <c r="D15" s="88" t="s">
        <v>28</v>
      </c>
      <c r="E15" s="89">
        <v>0</v>
      </c>
      <c r="F15" s="90">
        <v>0</v>
      </c>
      <c r="G15" s="91">
        <f>ROUND(E15*F15,2)</f>
        <v>0</v>
      </c>
      <c r="H15" s="91">
        <f>ROUND(G15/12,2)</f>
        <v>0</v>
      </c>
      <c r="I15" s="91">
        <f>ROUND(G15*$I$8,2)</f>
        <v>0</v>
      </c>
      <c r="J15" s="92">
        <f>G15+H15+I15</f>
        <v>0</v>
      </c>
      <c r="K15" s="93">
        <f>ROUND(J15*24.09%,2)</f>
        <v>0</v>
      </c>
      <c r="L15" s="94">
        <v>0</v>
      </c>
      <c r="M15" s="91">
        <f>L15+K15+J15</f>
        <v>0</v>
      </c>
      <c r="N15" s="95">
        <f>ROUND(M15*12,2)</f>
        <v>0</v>
      </c>
      <c r="O15" s="68"/>
    </row>
    <row r="16" spans="2:15" s="4" customFormat="1" ht="15.75" customHeight="1" thickBot="1">
      <c r="B16" s="276"/>
      <c r="C16" s="96">
        <v>2</v>
      </c>
      <c r="D16" s="97"/>
      <c r="E16" s="98">
        <v>0</v>
      </c>
      <c r="F16" s="99">
        <v>0</v>
      </c>
      <c r="G16" s="100">
        <f aca="true" t="shared" si="0" ref="G16:G22">ROUND(E16*F16,2)</f>
        <v>0</v>
      </c>
      <c r="H16" s="100">
        <f aca="true" t="shared" si="1" ref="H16:H22">ROUND(G16/12,2)</f>
        <v>0</v>
      </c>
      <c r="I16" s="100">
        <f aca="true" t="shared" si="2" ref="I16:I22">ROUND(G16*$I$8,2)</f>
        <v>0</v>
      </c>
      <c r="J16" s="101">
        <f aca="true" t="shared" si="3" ref="J16:J22">G16+H16+I16</f>
        <v>0</v>
      </c>
      <c r="K16" s="100">
        <f>ROUND(J16*24.09%,2)</f>
        <v>0</v>
      </c>
      <c r="L16" s="102">
        <v>0</v>
      </c>
      <c r="M16" s="100">
        <f aca="true" t="shared" si="4" ref="M16:M22">L16+K16+J16</f>
        <v>0</v>
      </c>
      <c r="N16" s="103">
        <f aca="true" t="shared" si="5" ref="N16:N22">ROUND(M16*12,2)</f>
        <v>0</v>
      </c>
      <c r="O16" s="68"/>
    </row>
    <row r="17" spans="2:15" s="4" customFormat="1" ht="15.75" customHeight="1" thickBot="1">
      <c r="B17" s="276"/>
      <c r="C17" s="96"/>
      <c r="D17" s="97"/>
      <c r="E17" s="98">
        <v>0</v>
      </c>
      <c r="F17" s="99">
        <v>0</v>
      </c>
      <c r="G17" s="100">
        <f t="shared" si="0"/>
        <v>0</v>
      </c>
      <c r="H17" s="100">
        <f t="shared" si="1"/>
        <v>0</v>
      </c>
      <c r="I17" s="100">
        <f t="shared" si="2"/>
        <v>0</v>
      </c>
      <c r="J17" s="101">
        <f t="shared" si="3"/>
        <v>0</v>
      </c>
      <c r="K17" s="100">
        <f aca="true" t="shared" si="6" ref="K17:K22">ROUND(J17*24.09%,2)</f>
        <v>0</v>
      </c>
      <c r="L17" s="102">
        <v>0</v>
      </c>
      <c r="M17" s="100">
        <f t="shared" si="4"/>
        <v>0</v>
      </c>
      <c r="N17" s="103">
        <f t="shared" si="5"/>
        <v>0</v>
      </c>
      <c r="O17" s="68"/>
    </row>
    <row r="18" spans="2:15" s="4" customFormat="1" ht="15.75" customHeight="1" thickBot="1">
      <c r="B18" s="276"/>
      <c r="C18" s="96"/>
      <c r="D18" s="97"/>
      <c r="E18" s="98">
        <v>0</v>
      </c>
      <c r="F18" s="99">
        <v>0</v>
      </c>
      <c r="G18" s="100">
        <f t="shared" si="0"/>
        <v>0</v>
      </c>
      <c r="H18" s="100">
        <f t="shared" si="1"/>
        <v>0</v>
      </c>
      <c r="I18" s="100">
        <f t="shared" si="2"/>
        <v>0</v>
      </c>
      <c r="J18" s="101">
        <f t="shared" si="3"/>
        <v>0</v>
      </c>
      <c r="K18" s="100">
        <f t="shared" si="6"/>
        <v>0</v>
      </c>
      <c r="L18" s="102">
        <v>0</v>
      </c>
      <c r="M18" s="100">
        <f t="shared" si="4"/>
        <v>0</v>
      </c>
      <c r="N18" s="103">
        <f t="shared" si="5"/>
        <v>0</v>
      </c>
      <c r="O18" s="68"/>
    </row>
    <row r="19" spans="2:15" s="4" customFormat="1" ht="15.75" customHeight="1" thickBot="1">
      <c r="B19" s="276"/>
      <c r="C19" s="96"/>
      <c r="D19" s="97"/>
      <c r="E19" s="98">
        <v>0</v>
      </c>
      <c r="F19" s="99">
        <v>0</v>
      </c>
      <c r="G19" s="100">
        <f t="shared" si="0"/>
        <v>0</v>
      </c>
      <c r="H19" s="100">
        <f t="shared" si="1"/>
        <v>0</v>
      </c>
      <c r="I19" s="100">
        <f t="shared" si="2"/>
        <v>0</v>
      </c>
      <c r="J19" s="101">
        <f t="shared" si="3"/>
        <v>0</v>
      </c>
      <c r="K19" s="100">
        <f t="shared" si="6"/>
        <v>0</v>
      </c>
      <c r="L19" s="102">
        <v>0</v>
      </c>
      <c r="M19" s="100">
        <f t="shared" si="4"/>
        <v>0</v>
      </c>
      <c r="N19" s="103">
        <f t="shared" si="5"/>
        <v>0</v>
      </c>
      <c r="O19" s="68"/>
    </row>
    <row r="20" spans="2:15" s="4" customFormat="1" ht="15.75" customHeight="1" thickBot="1">
      <c r="B20" s="276"/>
      <c r="C20" s="96"/>
      <c r="D20" s="97"/>
      <c r="E20" s="98">
        <v>0</v>
      </c>
      <c r="F20" s="99">
        <v>0</v>
      </c>
      <c r="G20" s="100">
        <f>ROUND(E20*F20,2)</f>
        <v>0</v>
      </c>
      <c r="H20" s="100">
        <f>ROUND(G20/12,2)</f>
        <v>0</v>
      </c>
      <c r="I20" s="100">
        <f t="shared" si="2"/>
        <v>0</v>
      </c>
      <c r="J20" s="101">
        <f>G20+H20+I20</f>
        <v>0</v>
      </c>
      <c r="K20" s="100">
        <f t="shared" si="6"/>
        <v>0</v>
      </c>
      <c r="L20" s="102">
        <v>0</v>
      </c>
      <c r="M20" s="100">
        <f t="shared" si="4"/>
        <v>0</v>
      </c>
      <c r="N20" s="103">
        <f t="shared" si="5"/>
        <v>0</v>
      </c>
      <c r="O20" s="68"/>
    </row>
    <row r="21" spans="2:15" s="4" customFormat="1" ht="15.75" customHeight="1" thickBot="1">
      <c r="B21" s="276"/>
      <c r="C21" s="96"/>
      <c r="D21" s="97"/>
      <c r="E21" s="98">
        <v>0</v>
      </c>
      <c r="F21" s="99">
        <v>0</v>
      </c>
      <c r="G21" s="100">
        <f t="shared" si="0"/>
        <v>0</v>
      </c>
      <c r="H21" s="100">
        <f t="shared" si="1"/>
        <v>0</v>
      </c>
      <c r="I21" s="100">
        <f t="shared" si="2"/>
        <v>0</v>
      </c>
      <c r="J21" s="101">
        <f t="shared" si="3"/>
        <v>0</v>
      </c>
      <c r="K21" s="100">
        <f t="shared" si="6"/>
        <v>0</v>
      </c>
      <c r="L21" s="102">
        <v>0</v>
      </c>
      <c r="M21" s="100">
        <f t="shared" si="4"/>
        <v>0</v>
      </c>
      <c r="N21" s="103">
        <f t="shared" si="5"/>
        <v>0</v>
      </c>
      <c r="O21" s="68"/>
    </row>
    <row r="22" spans="2:15" s="4" customFormat="1" ht="15.75" customHeight="1" thickBot="1">
      <c r="B22" s="277"/>
      <c r="C22" s="104"/>
      <c r="D22" s="105"/>
      <c r="E22" s="106">
        <v>0</v>
      </c>
      <c r="F22" s="107">
        <v>0</v>
      </c>
      <c r="G22" s="108">
        <f t="shared" si="0"/>
        <v>0</v>
      </c>
      <c r="H22" s="108">
        <f t="shared" si="1"/>
        <v>0</v>
      </c>
      <c r="I22" s="108">
        <f t="shared" si="2"/>
        <v>0</v>
      </c>
      <c r="J22" s="109">
        <f t="shared" si="3"/>
        <v>0</v>
      </c>
      <c r="K22" s="110">
        <f t="shared" si="6"/>
        <v>0</v>
      </c>
      <c r="L22" s="111">
        <v>0</v>
      </c>
      <c r="M22" s="108">
        <f t="shared" si="4"/>
        <v>0</v>
      </c>
      <c r="N22" s="112">
        <f t="shared" si="5"/>
        <v>0</v>
      </c>
      <c r="O22" s="68"/>
    </row>
    <row r="23" spans="2:15" s="4" customFormat="1" ht="13.5" thickBot="1">
      <c r="B23" s="298" t="s">
        <v>29</v>
      </c>
      <c r="C23" s="299"/>
      <c r="D23" s="299"/>
      <c r="E23" s="299"/>
      <c r="F23" s="113">
        <f aca="true" t="shared" si="7" ref="F23:N23">SUM(F15:F22)</f>
        <v>0</v>
      </c>
      <c r="G23" s="114">
        <f t="shared" si="7"/>
        <v>0</v>
      </c>
      <c r="H23" s="114">
        <f t="shared" si="7"/>
        <v>0</v>
      </c>
      <c r="I23" s="114">
        <f t="shared" si="7"/>
        <v>0</v>
      </c>
      <c r="J23" s="114">
        <f t="shared" si="7"/>
        <v>0</v>
      </c>
      <c r="K23" s="114">
        <f t="shared" si="7"/>
        <v>0</v>
      </c>
      <c r="L23" s="114">
        <f t="shared" si="7"/>
        <v>0</v>
      </c>
      <c r="M23" s="114">
        <f t="shared" si="7"/>
        <v>0</v>
      </c>
      <c r="N23" s="115">
        <f t="shared" si="7"/>
        <v>0</v>
      </c>
      <c r="O23" s="68"/>
    </row>
    <row r="24" spans="2:15" s="4" customFormat="1" ht="15.75" customHeight="1" thickBot="1">
      <c r="B24" s="302" t="s">
        <v>30</v>
      </c>
      <c r="C24" s="303"/>
      <c r="D24" s="303"/>
      <c r="E24" s="303"/>
      <c r="F24" s="303"/>
      <c r="G24" s="303"/>
      <c r="H24" s="303"/>
      <c r="I24" s="303"/>
      <c r="J24" s="303"/>
      <c r="K24" s="303"/>
      <c r="L24" s="303"/>
      <c r="M24" s="303"/>
      <c r="N24" s="304"/>
      <c r="O24" s="68"/>
    </row>
    <row r="25" spans="2:16" s="4" customFormat="1" ht="45.75" customHeight="1">
      <c r="B25" s="308" t="s">
        <v>153</v>
      </c>
      <c r="C25" s="116">
        <v>1</v>
      </c>
      <c r="D25" s="117" t="s">
        <v>89</v>
      </c>
      <c r="E25" s="118">
        <v>0</v>
      </c>
      <c r="F25" s="119">
        <v>0</v>
      </c>
      <c r="G25" s="91">
        <f>ROUND(E25*F25,2)</f>
        <v>0</v>
      </c>
      <c r="H25" s="91">
        <f>ROUND(G25/12,2)</f>
        <v>0</v>
      </c>
      <c r="I25" s="91">
        <f>ROUND(G25*$I$8,2)</f>
        <v>0</v>
      </c>
      <c r="J25" s="91">
        <f>G25+H25+I25</f>
        <v>0</v>
      </c>
      <c r="K25" s="91">
        <f>ROUND(J25*24.09%,2)</f>
        <v>0</v>
      </c>
      <c r="L25" s="120">
        <v>0</v>
      </c>
      <c r="M25" s="91">
        <f>L25+K25+J25</f>
        <v>0</v>
      </c>
      <c r="N25" s="95">
        <f>ROUND(M25*12,2)</f>
        <v>0</v>
      </c>
      <c r="O25" s="68"/>
      <c r="P25" s="4" t="s">
        <v>31</v>
      </c>
    </row>
    <row r="26" spans="2:15" s="4" customFormat="1" ht="45.75" customHeight="1" thickBot="1">
      <c r="B26" s="309"/>
      <c r="C26" s="121">
        <v>2</v>
      </c>
      <c r="D26" s="121"/>
      <c r="E26" s="122">
        <v>0</v>
      </c>
      <c r="F26" s="123">
        <v>0</v>
      </c>
      <c r="G26" s="108">
        <f>ROUND(E26*F26,2)</f>
        <v>0</v>
      </c>
      <c r="H26" s="108">
        <f>ROUND(G26/12,2)</f>
        <v>0</v>
      </c>
      <c r="I26" s="108">
        <f>ROUND(G26*$I$8,2)</f>
        <v>0</v>
      </c>
      <c r="J26" s="108">
        <f>G26+H26+I26</f>
        <v>0</v>
      </c>
      <c r="K26" s="108">
        <f>ROUND(J26*24.09%,2)</f>
        <v>0</v>
      </c>
      <c r="L26" s="124">
        <v>0</v>
      </c>
      <c r="M26" s="108">
        <f>L26+K26+J26</f>
        <v>0</v>
      </c>
      <c r="N26" s="125">
        <f>ROUND(M26*12,2)</f>
        <v>0</v>
      </c>
      <c r="O26" s="68"/>
    </row>
    <row r="27" spans="2:15" s="4" customFormat="1" ht="13.5" thickBot="1">
      <c r="B27" s="300" t="s">
        <v>32</v>
      </c>
      <c r="C27" s="301"/>
      <c r="D27" s="301"/>
      <c r="E27" s="301"/>
      <c r="F27" s="126">
        <f>SUM(F25:F26)</f>
        <v>0</v>
      </c>
      <c r="G27" s="127">
        <f>SUM(G25:G26)</f>
        <v>0</v>
      </c>
      <c r="H27" s="127">
        <f aca="true" t="shared" si="8" ref="H27:N27">SUM(H25:H26)</f>
        <v>0</v>
      </c>
      <c r="I27" s="127">
        <f t="shared" si="8"/>
        <v>0</v>
      </c>
      <c r="J27" s="127">
        <f t="shared" si="8"/>
        <v>0</v>
      </c>
      <c r="K27" s="127">
        <f t="shared" si="8"/>
        <v>0</v>
      </c>
      <c r="L27" s="127">
        <f t="shared" si="8"/>
        <v>0</v>
      </c>
      <c r="M27" s="127">
        <f t="shared" si="8"/>
        <v>0</v>
      </c>
      <c r="N27" s="128">
        <f t="shared" si="8"/>
        <v>0</v>
      </c>
      <c r="O27" s="68"/>
    </row>
    <row r="28" spans="2:15" s="4" customFormat="1" ht="30" customHeight="1" thickBot="1">
      <c r="B28" s="305" t="s">
        <v>33</v>
      </c>
      <c r="C28" s="306"/>
      <c r="D28" s="306"/>
      <c r="E28" s="306"/>
      <c r="F28" s="129">
        <f aca="true" t="shared" si="9" ref="F28:N28">SUM(F23+F27)</f>
        <v>0</v>
      </c>
      <c r="G28" s="114">
        <f>SUM(G23+G27)</f>
        <v>0</v>
      </c>
      <c r="H28" s="114">
        <f t="shared" si="9"/>
        <v>0</v>
      </c>
      <c r="I28" s="114">
        <f t="shared" si="9"/>
        <v>0</v>
      </c>
      <c r="J28" s="114">
        <f t="shared" si="9"/>
        <v>0</v>
      </c>
      <c r="K28" s="114">
        <f t="shared" si="9"/>
        <v>0</v>
      </c>
      <c r="L28" s="114">
        <f t="shared" si="9"/>
        <v>0</v>
      </c>
      <c r="M28" s="114">
        <f t="shared" si="9"/>
        <v>0</v>
      </c>
      <c r="N28" s="115">
        <f t="shared" si="9"/>
        <v>0</v>
      </c>
      <c r="O28" s="68"/>
    </row>
    <row r="29" spans="2:15" s="4" customFormat="1" ht="15.75" customHeight="1" thickBot="1">
      <c r="B29" s="302" t="s">
        <v>95</v>
      </c>
      <c r="C29" s="303"/>
      <c r="D29" s="303"/>
      <c r="E29" s="303"/>
      <c r="F29" s="303"/>
      <c r="G29" s="303"/>
      <c r="H29" s="303"/>
      <c r="I29" s="303"/>
      <c r="J29" s="303"/>
      <c r="K29" s="303"/>
      <c r="L29" s="303"/>
      <c r="M29" s="303"/>
      <c r="N29" s="304"/>
      <c r="O29" s="68"/>
    </row>
    <row r="30" spans="2:15" s="139" customFormat="1" ht="27.75" customHeight="1" thickBot="1">
      <c r="B30" s="130" t="s">
        <v>90</v>
      </c>
      <c r="C30" s="131">
        <v>1</v>
      </c>
      <c r="D30" s="131" t="s">
        <v>34</v>
      </c>
      <c r="E30" s="132">
        <v>0</v>
      </c>
      <c r="F30" s="133">
        <v>0</v>
      </c>
      <c r="G30" s="134">
        <f>ROUND(E30*F30,2)</f>
        <v>0</v>
      </c>
      <c r="H30" s="134">
        <f>ROUND(G30/12,2)</f>
        <v>0</v>
      </c>
      <c r="I30" s="135">
        <f>ROUND(G30*$I$8,2)</f>
        <v>0</v>
      </c>
      <c r="J30" s="134">
        <f>G30+H30+I30</f>
        <v>0</v>
      </c>
      <c r="K30" s="135">
        <f>ROUND(J30*24.09%,2)</f>
        <v>0</v>
      </c>
      <c r="L30" s="136">
        <v>0</v>
      </c>
      <c r="M30" s="134">
        <f>L30+K30+J30</f>
        <v>0</v>
      </c>
      <c r="N30" s="137">
        <f>ROUND(M30*12,2)</f>
        <v>0</v>
      </c>
      <c r="O30" s="138"/>
    </row>
    <row r="31" spans="2:15" s="4" customFormat="1" ht="13.5" thickBot="1">
      <c r="B31" s="305" t="s">
        <v>35</v>
      </c>
      <c r="C31" s="306"/>
      <c r="D31" s="306"/>
      <c r="E31" s="306"/>
      <c r="F31" s="129">
        <f>SUM(F30:F30)</f>
        <v>0</v>
      </c>
      <c r="G31" s="114">
        <f>SUM(G30:G30)</f>
        <v>0</v>
      </c>
      <c r="H31" s="114">
        <f aca="true" t="shared" si="10" ref="H31:N31">SUM(H30:H30)</f>
        <v>0</v>
      </c>
      <c r="I31" s="114">
        <f t="shared" si="10"/>
        <v>0</v>
      </c>
      <c r="J31" s="114">
        <f t="shared" si="10"/>
        <v>0</v>
      </c>
      <c r="K31" s="114">
        <f t="shared" si="10"/>
        <v>0</v>
      </c>
      <c r="L31" s="114">
        <f t="shared" si="10"/>
        <v>0</v>
      </c>
      <c r="M31" s="114">
        <f t="shared" si="10"/>
        <v>0</v>
      </c>
      <c r="N31" s="115">
        <f t="shared" si="10"/>
        <v>0</v>
      </c>
      <c r="O31" s="140"/>
    </row>
    <row r="32" spans="2:15" s="4" customFormat="1" ht="42" customHeight="1" thickBot="1">
      <c r="B32" s="296" t="s">
        <v>61</v>
      </c>
      <c r="C32" s="297"/>
      <c r="D32" s="297"/>
      <c r="E32" s="297"/>
      <c r="F32" s="141">
        <f>F28+F31</f>
        <v>0</v>
      </c>
      <c r="G32" s="142">
        <f>G28+G31</f>
        <v>0</v>
      </c>
      <c r="H32" s="142">
        <f aca="true" t="shared" si="11" ref="H32:N32">H28+H31</f>
        <v>0</v>
      </c>
      <c r="I32" s="142">
        <f t="shared" si="11"/>
        <v>0</v>
      </c>
      <c r="J32" s="142">
        <f t="shared" si="11"/>
        <v>0</v>
      </c>
      <c r="K32" s="142">
        <f t="shared" si="11"/>
        <v>0</v>
      </c>
      <c r="L32" s="142">
        <f t="shared" si="11"/>
        <v>0</v>
      </c>
      <c r="M32" s="142">
        <f t="shared" si="11"/>
        <v>0</v>
      </c>
      <c r="N32" s="143">
        <f t="shared" si="11"/>
        <v>0</v>
      </c>
      <c r="O32" s="140"/>
    </row>
    <row r="33" spans="2:15" s="4" customFormat="1" ht="41.25" customHeight="1" thickBot="1">
      <c r="B33" s="287" t="s">
        <v>196</v>
      </c>
      <c r="C33" s="287"/>
      <c r="D33" s="287"/>
      <c r="E33" s="70"/>
      <c r="F33" s="70"/>
      <c r="G33" s="71"/>
      <c r="H33" s="144"/>
      <c r="I33" s="203">
        <v>0.02</v>
      </c>
      <c r="J33" s="73"/>
      <c r="K33" s="73"/>
      <c r="L33" s="73"/>
      <c r="M33" s="73"/>
      <c r="N33" s="73"/>
      <c r="O33" s="140"/>
    </row>
    <row r="34" spans="2:15" s="4" customFormat="1" ht="13.5" customHeight="1" thickBot="1">
      <c r="B34" s="327" t="s">
        <v>0</v>
      </c>
      <c r="C34" s="329" t="s">
        <v>86</v>
      </c>
      <c r="D34" s="272" t="s">
        <v>13</v>
      </c>
      <c r="E34" s="272" t="s">
        <v>14</v>
      </c>
      <c r="F34" s="272" t="s">
        <v>15</v>
      </c>
      <c r="G34" s="264" t="s">
        <v>16</v>
      </c>
      <c r="H34" s="264"/>
      <c r="I34" s="264"/>
      <c r="J34" s="264"/>
      <c r="K34" s="264"/>
      <c r="L34" s="264"/>
      <c r="M34" s="266" t="s">
        <v>17</v>
      </c>
      <c r="N34" s="267"/>
      <c r="O34" s="140"/>
    </row>
    <row r="35" spans="2:15" s="85" customFormat="1" ht="64.5" customHeight="1" thickBot="1">
      <c r="B35" s="328"/>
      <c r="C35" s="330"/>
      <c r="D35" s="273"/>
      <c r="E35" s="273"/>
      <c r="F35" s="273"/>
      <c r="G35" s="75" t="s">
        <v>18</v>
      </c>
      <c r="H35" s="75" t="s">
        <v>56</v>
      </c>
      <c r="I35" s="75" t="s">
        <v>19</v>
      </c>
      <c r="J35" s="75" t="s">
        <v>20</v>
      </c>
      <c r="K35" s="75" t="s">
        <v>21</v>
      </c>
      <c r="L35" s="270" t="s">
        <v>22</v>
      </c>
      <c r="M35" s="268"/>
      <c r="N35" s="269"/>
      <c r="O35" s="86"/>
    </row>
    <row r="36" spans="2:15" s="85" customFormat="1" ht="25.5" customHeight="1">
      <c r="B36" s="328"/>
      <c r="C36" s="330"/>
      <c r="D36" s="273"/>
      <c r="E36" s="273"/>
      <c r="F36" s="273"/>
      <c r="G36" s="77" t="s">
        <v>23</v>
      </c>
      <c r="H36" s="77" t="s">
        <v>23</v>
      </c>
      <c r="I36" s="77" t="s">
        <v>23</v>
      </c>
      <c r="J36" s="77" t="s">
        <v>24</v>
      </c>
      <c r="K36" s="78" t="s">
        <v>88</v>
      </c>
      <c r="L36" s="270"/>
      <c r="M36" s="77" t="s">
        <v>25</v>
      </c>
      <c r="N36" s="79" t="s">
        <v>87</v>
      </c>
      <c r="O36" s="86"/>
    </row>
    <row r="37" spans="2:15" s="50" customFormat="1" ht="12" customHeight="1" thickBot="1">
      <c r="B37" s="145">
        <v>1</v>
      </c>
      <c r="C37" s="146">
        <v>2</v>
      </c>
      <c r="D37" s="146">
        <v>3</v>
      </c>
      <c r="E37" s="146">
        <v>4</v>
      </c>
      <c r="F37" s="146">
        <v>5</v>
      </c>
      <c r="G37" s="146">
        <v>6</v>
      </c>
      <c r="H37" s="146">
        <v>7</v>
      </c>
      <c r="I37" s="146">
        <v>8</v>
      </c>
      <c r="J37" s="146">
        <v>9</v>
      </c>
      <c r="K37" s="146">
        <v>10</v>
      </c>
      <c r="L37" s="146">
        <v>11</v>
      </c>
      <c r="M37" s="146">
        <v>12</v>
      </c>
      <c r="N37" s="147">
        <v>13</v>
      </c>
      <c r="O37" s="74"/>
    </row>
    <row r="38" spans="2:15" s="50" customFormat="1" ht="15.75" customHeight="1">
      <c r="B38" s="311" t="s">
        <v>91</v>
      </c>
      <c r="C38" s="312"/>
      <c r="D38" s="312"/>
      <c r="E38" s="312"/>
      <c r="F38" s="312"/>
      <c r="G38" s="312"/>
      <c r="H38" s="312"/>
      <c r="I38" s="312"/>
      <c r="J38" s="312"/>
      <c r="K38" s="312"/>
      <c r="L38" s="312"/>
      <c r="M38" s="312"/>
      <c r="N38" s="313"/>
      <c r="O38" s="74"/>
    </row>
    <row r="39" spans="2:15" s="4" customFormat="1" ht="15.75" customHeight="1" thickBot="1">
      <c r="B39" s="278" t="s">
        <v>92</v>
      </c>
      <c r="C39" s="279"/>
      <c r="D39" s="279"/>
      <c r="E39" s="279"/>
      <c r="F39" s="279"/>
      <c r="G39" s="279"/>
      <c r="H39" s="279"/>
      <c r="I39" s="279"/>
      <c r="J39" s="279"/>
      <c r="K39" s="279"/>
      <c r="L39" s="279"/>
      <c r="M39" s="279"/>
      <c r="N39" s="280"/>
      <c r="O39" s="68"/>
    </row>
    <row r="40" spans="2:15" s="76" customFormat="1" ht="13.5" customHeight="1">
      <c r="B40" s="308" t="s">
        <v>153</v>
      </c>
      <c r="C40" s="116">
        <v>1</v>
      </c>
      <c r="D40" s="116" t="s">
        <v>93</v>
      </c>
      <c r="E40" s="118">
        <v>0</v>
      </c>
      <c r="F40" s="119">
        <v>0</v>
      </c>
      <c r="G40" s="91">
        <f>ROUND(E40*F40,2)</f>
        <v>0</v>
      </c>
      <c r="H40" s="91">
        <f>ROUND(G40/12,2)</f>
        <v>0</v>
      </c>
      <c r="I40" s="93">
        <f>ROUND(G40*$I$33,2)</f>
        <v>0</v>
      </c>
      <c r="J40" s="91">
        <f>G40+H40+I40</f>
        <v>0</v>
      </c>
      <c r="K40" s="91">
        <f>ROUND(J40*24.09%,2)</f>
        <v>0</v>
      </c>
      <c r="L40" s="120">
        <v>0</v>
      </c>
      <c r="M40" s="91">
        <f>L40+K40+J40</f>
        <v>0</v>
      </c>
      <c r="N40" s="95">
        <f>ROUND(M40*12,2)</f>
        <v>0</v>
      </c>
      <c r="O40" s="80"/>
    </row>
    <row r="41" spans="2:14" s="81" customFormat="1" ht="12.75">
      <c r="B41" s="310"/>
      <c r="C41" s="148">
        <v>2</v>
      </c>
      <c r="D41" s="148"/>
      <c r="E41" s="149">
        <v>0</v>
      </c>
      <c r="F41" s="150">
        <v>0</v>
      </c>
      <c r="G41" s="100">
        <f>ROUND(E41*F41,2)</f>
        <v>0</v>
      </c>
      <c r="H41" s="100">
        <f>ROUND(G41/12,2)</f>
        <v>0</v>
      </c>
      <c r="I41" s="100">
        <f>ROUND(G41*$I$33,2)</f>
        <v>0</v>
      </c>
      <c r="J41" s="100">
        <f>G41+H41+I41</f>
        <v>0</v>
      </c>
      <c r="K41" s="100">
        <f>ROUND(J41*24.09%,2)</f>
        <v>0</v>
      </c>
      <c r="L41" s="151">
        <v>0</v>
      </c>
      <c r="M41" s="100">
        <f>L41+K41+J41</f>
        <v>0</v>
      </c>
      <c r="N41" s="152">
        <f>ROUND(M41*12,2)</f>
        <v>0</v>
      </c>
    </row>
    <row r="42" spans="2:15" s="85" customFormat="1" ht="12.75">
      <c r="B42" s="310"/>
      <c r="C42" s="148"/>
      <c r="D42" s="148"/>
      <c r="E42" s="149">
        <v>0</v>
      </c>
      <c r="F42" s="150">
        <v>0</v>
      </c>
      <c r="G42" s="100">
        <f>ROUND(E42*F42,2)</f>
        <v>0</v>
      </c>
      <c r="H42" s="100">
        <f>ROUND(G42/12,2)</f>
        <v>0</v>
      </c>
      <c r="I42" s="100">
        <f>ROUND(G42*$I$33,2)</f>
        <v>0</v>
      </c>
      <c r="J42" s="100">
        <f>G42+H42+I42</f>
        <v>0</v>
      </c>
      <c r="K42" s="100">
        <f>ROUND(J42*24.09%,2)</f>
        <v>0</v>
      </c>
      <c r="L42" s="151">
        <v>0</v>
      </c>
      <c r="M42" s="100">
        <f>L42+K42+J42</f>
        <v>0</v>
      </c>
      <c r="N42" s="152">
        <f>ROUND(M42*12,2)</f>
        <v>0</v>
      </c>
      <c r="O42" s="86"/>
    </row>
    <row r="43" spans="2:15" s="85" customFormat="1" ht="12.75" customHeight="1" thickBot="1">
      <c r="B43" s="309"/>
      <c r="C43" s="121"/>
      <c r="D43" s="121"/>
      <c r="E43" s="122">
        <v>0</v>
      </c>
      <c r="F43" s="123">
        <v>0</v>
      </c>
      <c r="G43" s="108">
        <f>ROUND(E43*F43,2)</f>
        <v>0</v>
      </c>
      <c r="H43" s="108">
        <f>ROUND(G43/12,2)</f>
        <v>0</v>
      </c>
      <c r="I43" s="110">
        <f>ROUND(G43*$I$33,2)</f>
        <v>0</v>
      </c>
      <c r="J43" s="108">
        <f>G43+H43+I43</f>
        <v>0</v>
      </c>
      <c r="K43" s="108">
        <f>ROUND(J43*24.09%,2)</f>
        <v>0</v>
      </c>
      <c r="L43" s="124">
        <v>0</v>
      </c>
      <c r="M43" s="108">
        <f>L43+K43+J43</f>
        <v>0</v>
      </c>
      <c r="N43" s="125">
        <f>ROUND(M43*12,2)</f>
        <v>0</v>
      </c>
      <c r="O43" s="86"/>
    </row>
    <row r="44" spans="2:15" s="4" customFormat="1" ht="26.25" customHeight="1" thickBot="1">
      <c r="B44" s="316" t="s">
        <v>96</v>
      </c>
      <c r="C44" s="317"/>
      <c r="D44" s="317"/>
      <c r="E44" s="317"/>
      <c r="F44" s="126">
        <f>SUM(F40:F43)</f>
        <v>0</v>
      </c>
      <c r="G44" s="127">
        <f>SUM(G40:G43)</f>
        <v>0</v>
      </c>
      <c r="H44" s="127">
        <f aca="true" t="shared" si="12" ref="H44:N44">SUM(H40:H43)</f>
        <v>0</v>
      </c>
      <c r="I44" s="127">
        <f t="shared" si="12"/>
        <v>0</v>
      </c>
      <c r="J44" s="127">
        <f t="shared" si="12"/>
        <v>0</v>
      </c>
      <c r="K44" s="127">
        <f t="shared" si="12"/>
        <v>0</v>
      </c>
      <c r="L44" s="127">
        <f t="shared" si="12"/>
        <v>0</v>
      </c>
      <c r="M44" s="127">
        <f t="shared" si="12"/>
        <v>0</v>
      </c>
      <c r="N44" s="128">
        <f t="shared" si="12"/>
        <v>0</v>
      </c>
      <c r="O44" s="68"/>
    </row>
    <row r="45" spans="2:15" s="4" customFormat="1" ht="13.5" thickBot="1">
      <c r="B45" s="322" t="s">
        <v>94</v>
      </c>
      <c r="C45" s="323"/>
      <c r="D45" s="323"/>
      <c r="E45" s="323"/>
      <c r="F45" s="323"/>
      <c r="G45" s="323"/>
      <c r="H45" s="323"/>
      <c r="I45" s="323"/>
      <c r="J45" s="323"/>
      <c r="K45" s="323"/>
      <c r="L45" s="323"/>
      <c r="M45" s="323"/>
      <c r="N45" s="324"/>
      <c r="O45" s="68"/>
    </row>
    <row r="46" spans="2:15" s="4" customFormat="1" ht="26.25" thickBot="1">
      <c r="B46" s="130" t="s">
        <v>90</v>
      </c>
      <c r="C46" s="131">
        <v>1</v>
      </c>
      <c r="D46" s="131" t="s">
        <v>34</v>
      </c>
      <c r="E46" s="132">
        <v>0</v>
      </c>
      <c r="F46" s="133">
        <v>0</v>
      </c>
      <c r="G46" s="134">
        <f>ROUND(E46*F46,2)</f>
        <v>0</v>
      </c>
      <c r="H46" s="134">
        <f>ROUND(G46/12,2)</f>
        <v>0</v>
      </c>
      <c r="I46" s="135">
        <f>ROUND(G46*$I$33,2)</f>
        <v>0</v>
      </c>
      <c r="J46" s="134">
        <f>G46+H46+I46</f>
        <v>0</v>
      </c>
      <c r="K46" s="135">
        <f>ROUND(J46*24.09%,2)</f>
        <v>0</v>
      </c>
      <c r="L46" s="136">
        <v>0</v>
      </c>
      <c r="M46" s="134">
        <f>L46+K46+J46</f>
        <v>0</v>
      </c>
      <c r="N46" s="137">
        <f>ROUND(M46*12,2)</f>
        <v>0</v>
      </c>
      <c r="O46" s="68"/>
    </row>
    <row r="47" spans="2:15" s="4" customFormat="1" ht="13.5" thickBot="1">
      <c r="B47" s="305" t="s">
        <v>35</v>
      </c>
      <c r="C47" s="306"/>
      <c r="D47" s="306"/>
      <c r="E47" s="306"/>
      <c r="F47" s="129">
        <f>SUM(F46:F46)</f>
        <v>0</v>
      </c>
      <c r="G47" s="114">
        <f>SUM(G46:G46)</f>
        <v>0</v>
      </c>
      <c r="H47" s="114">
        <f aca="true" t="shared" si="13" ref="H47:N47">SUM(H46:H46)</f>
        <v>0</v>
      </c>
      <c r="I47" s="114">
        <f t="shared" si="13"/>
        <v>0</v>
      </c>
      <c r="J47" s="114">
        <f t="shared" si="13"/>
        <v>0</v>
      </c>
      <c r="K47" s="114">
        <f t="shared" si="13"/>
        <v>0</v>
      </c>
      <c r="L47" s="114">
        <f t="shared" si="13"/>
        <v>0</v>
      </c>
      <c r="M47" s="114">
        <f t="shared" si="13"/>
        <v>0</v>
      </c>
      <c r="N47" s="115">
        <f t="shared" si="13"/>
        <v>0</v>
      </c>
      <c r="O47" s="68"/>
    </row>
    <row r="48" spans="2:15" s="4" customFormat="1" ht="39.75" customHeight="1" thickBot="1">
      <c r="B48" s="325" t="s">
        <v>97</v>
      </c>
      <c r="C48" s="326"/>
      <c r="D48" s="326"/>
      <c r="E48" s="326"/>
      <c r="F48" s="153">
        <f>F44+F47</f>
        <v>0</v>
      </c>
      <c r="G48" s="154">
        <f>G44+G47</f>
        <v>0</v>
      </c>
      <c r="H48" s="154">
        <f aca="true" t="shared" si="14" ref="H48:N48">H44+H47</f>
        <v>0</v>
      </c>
      <c r="I48" s="154">
        <f t="shared" si="14"/>
        <v>0</v>
      </c>
      <c r="J48" s="154">
        <f t="shared" si="14"/>
        <v>0</v>
      </c>
      <c r="K48" s="154">
        <f t="shared" si="14"/>
        <v>0</v>
      </c>
      <c r="L48" s="154">
        <f t="shared" si="14"/>
        <v>0</v>
      </c>
      <c r="M48" s="154">
        <f t="shared" si="14"/>
        <v>0</v>
      </c>
      <c r="N48" s="155">
        <f t="shared" si="14"/>
        <v>0</v>
      </c>
      <c r="O48" s="68"/>
    </row>
    <row r="49" spans="2:15" s="4" customFormat="1" ht="13.5" customHeight="1" thickBot="1">
      <c r="B49" s="296" t="s">
        <v>110</v>
      </c>
      <c r="C49" s="297"/>
      <c r="D49" s="297"/>
      <c r="E49" s="297"/>
      <c r="F49" s="141">
        <f aca="true" t="shared" si="15" ref="F49:N49">F32+F48</f>
        <v>0</v>
      </c>
      <c r="G49" s="142">
        <f t="shared" si="15"/>
        <v>0</v>
      </c>
      <c r="H49" s="142">
        <f t="shared" si="15"/>
        <v>0</v>
      </c>
      <c r="I49" s="142">
        <f t="shared" si="15"/>
        <v>0</v>
      </c>
      <c r="J49" s="142">
        <f t="shared" si="15"/>
        <v>0</v>
      </c>
      <c r="K49" s="142">
        <f t="shared" si="15"/>
        <v>0</v>
      </c>
      <c r="L49" s="142">
        <f t="shared" si="15"/>
        <v>0</v>
      </c>
      <c r="M49" s="142">
        <f t="shared" si="15"/>
        <v>0</v>
      </c>
      <c r="N49" s="143">
        <f t="shared" si="15"/>
        <v>0</v>
      </c>
      <c r="O49" s="68"/>
    </row>
    <row r="50" spans="2:15" s="4" customFormat="1" ht="15.75" thickBot="1">
      <c r="B50" s="156"/>
      <c r="C50" s="156"/>
      <c r="D50" s="156"/>
      <c r="E50" s="156"/>
      <c r="F50" s="156"/>
      <c r="G50" s="156"/>
      <c r="H50" s="156"/>
      <c r="I50" s="156"/>
      <c r="J50" s="156"/>
      <c r="K50" s="156"/>
      <c r="L50" s="156"/>
      <c r="M50" s="156"/>
      <c r="N50" s="156"/>
      <c r="O50" s="68"/>
    </row>
    <row r="51" spans="2:15" s="4" customFormat="1" ht="28.5" customHeight="1" thickBot="1">
      <c r="B51" s="319" t="s">
        <v>154</v>
      </c>
      <c r="C51" s="320"/>
      <c r="D51" s="320"/>
      <c r="E51" s="320"/>
      <c r="F51" s="320"/>
      <c r="G51" s="320"/>
      <c r="H51" s="320"/>
      <c r="I51" s="320"/>
      <c r="J51" s="321"/>
      <c r="K51" s="137">
        <f>F23+F44</f>
        <v>0</v>
      </c>
      <c r="L51" s="68"/>
      <c r="M51" s="68"/>
      <c r="N51" s="68"/>
      <c r="O51" s="68"/>
    </row>
    <row r="52" spans="2:15" s="4" customFormat="1" ht="28.5" customHeight="1" thickBot="1">
      <c r="B52" s="319" t="s">
        <v>155</v>
      </c>
      <c r="C52" s="320"/>
      <c r="D52" s="320"/>
      <c r="E52" s="320"/>
      <c r="F52" s="320"/>
      <c r="G52" s="320"/>
      <c r="H52" s="320"/>
      <c r="I52" s="320"/>
      <c r="J52" s="321"/>
      <c r="K52" s="137">
        <f>F31+F47</f>
        <v>0</v>
      </c>
      <c r="L52" s="68"/>
      <c r="M52" s="68"/>
      <c r="N52" s="68"/>
      <c r="O52" s="68"/>
    </row>
    <row r="53" spans="2:15" s="4" customFormat="1" ht="13.5" customHeight="1">
      <c r="B53" s="157"/>
      <c r="C53" s="157"/>
      <c r="D53" s="157"/>
      <c r="E53" s="157"/>
      <c r="F53" s="157"/>
      <c r="G53" s="157"/>
      <c r="H53" s="157"/>
      <c r="I53" s="157"/>
      <c r="J53" s="157"/>
      <c r="K53" s="158"/>
      <c r="L53" s="68"/>
      <c r="M53" s="68"/>
      <c r="N53" s="68"/>
      <c r="O53" s="68"/>
    </row>
    <row r="54" spans="2:14" ht="16.5" customHeight="1">
      <c r="B54" s="315" t="s">
        <v>73</v>
      </c>
      <c r="C54" s="315"/>
      <c r="D54" s="315"/>
      <c r="E54" s="315"/>
      <c r="F54" s="315"/>
      <c r="G54" s="315"/>
      <c r="H54" s="315"/>
      <c r="I54" s="315"/>
      <c r="J54" s="315"/>
      <c r="K54" s="315"/>
      <c r="L54" s="315"/>
      <c r="M54" s="315"/>
      <c r="N54" s="315"/>
    </row>
    <row r="55" spans="2:14" ht="15">
      <c r="B55" s="307" t="s">
        <v>36</v>
      </c>
      <c r="C55" s="307"/>
      <c r="D55" s="307"/>
      <c r="E55" s="307"/>
      <c r="F55" s="307"/>
      <c r="G55" s="307"/>
      <c r="H55" s="307"/>
      <c r="I55" s="307"/>
      <c r="J55" s="307"/>
      <c r="K55" s="307"/>
      <c r="L55" s="307"/>
      <c r="M55" s="307"/>
      <c r="N55" s="307"/>
    </row>
    <row r="56" spans="2:14" ht="24" customHeight="1">
      <c r="B56" s="314" t="s">
        <v>101</v>
      </c>
      <c r="C56" s="314"/>
      <c r="D56" s="314"/>
      <c r="E56" s="314"/>
      <c r="F56" s="314"/>
      <c r="G56" s="314"/>
      <c r="H56" s="314"/>
      <c r="I56" s="314"/>
      <c r="J56" s="314"/>
      <c r="K56" s="314"/>
      <c r="L56" s="314"/>
      <c r="M56" s="314"/>
      <c r="N56" s="314"/>
    </row>
    <row r="57" spans="2:14" ht="15">
      <c r="B57" s="307" t="s">
        <v>100</v>
      </c>
      <c r="C57" s="307"/>
      <c r="D57" s="307"/>
      <c r="E57" s="307"/>
      <c r="F57" s="307"/>
      <c r="G57" s="307"/>
      <c r="H57" s="307"/>
      <c r="I57" s="307"/>
      <c r="J57" s="307"/>
      <c r="K57" s="307"/>
      <c r="L57" s="307"/>
      <c r="M57" s="307"/>
      <c r="N57" s="307"/>
    </row>
    <row r="58" spans="2:14" ht="15">
      <c r="B58" s="307" t="s">
        <v>99</v>
      </c>
      <c r="C58" s="307"/>
      <c r="D58" s="307"/>
      <c r="E58" s="307"/>
      <c r="F58" s="307"/>
      <c r="G58" s="307"/>
      <c r="H58" s="307"/>
      <c r="I58" s="307"/>
      <c r="J58" s="307"/>
      <c r="K58" s="307"/>
      <c r="L58" s="307"/>
      <c r="M58" s="307"/>
      <c r="N58" s="307"/>
    </row>
    <row r="59" spans="2:14" ht="15">
      <c r="B59" s="307" t="s">
        <v>102</v>
      </c>
      <c r="C59" s="307"/>
      <c r="D59" s="307"/>
      <c r="E59" s="307"/>
      <c r="F59" s="307"/>
      <c r="G59" s="307"/>
      <c r="H59" s="307"/>
      <c r="I59" s="307"/>
      <c r="J59" s="307"/>
      <c r="K59" s="307"/>
      <c r="L59" s="307"/>
      <c r="M59" s="307"/>
      <c r="N59" s="307"/>
    </row>
    <row r="60" spans="2:14" ht="15">
      <c r="B60" s="307" t="s">
        <v>103</v>
      </c>
      <c r="C60" s="307"/>
      <c r="D60" s="307"/>
      <c r="E60" s="307"/>
      <c r="F60" s="307"/>
      <c r="G60" s="307"/>
      <c r="H60" s="307"/>
      <c r="I60" s="307"/>
      <c r="J60" s="307"/>
      <c r="K60" s="307"/>
      <c r="L60" s="307"/>
      <c r="M60" s="307"/>
      <c r="N60" s="307"/>
    </row>
    <row r="61" spans="2:14" ht="15">
      <c r="B61" s="307" t="s">
        <v>104</v>
      </c>
      <c r="C61" s="307"/>
      <c r="D61" s="307"/>
      <c r="E61" s="307"/>
      <c r="F61" s="307"/>
      <c r="G61" s="307"/>
      <c r="H61" s="307"/>
      <c r="I61" s="307"/>
      <c r="J61" s="307"/>
      <c r="K61" s="307"/>
      <c r="L61" s="307"/>
      <c r="M61" s="307"/>
      <c r="N61" s="307"/>
    </row>
    <row r="62" spans="2:14" ht="15">
      <c r="B62" s="307" t="s">
        <v>98</v>
      </c>
      <c r="C62" s="307"/>
      <c r="D62" s="307"/>
      <c r="E62" s="307"/>
      <c r="F62" s="307"/>
      <c r="G62" s="307"/>
      <c r="H62" s="307"/>
      <c r="I62" s="307"/>
      <c r="J62" s="307"/>
      <c r="K62" s="307"/>
      <c r="L62" s="307"/>
      <c r="M62" s="307"/>
      <c r="N62" s="307"/>
    </row>
    <row r="63" spans="2:14" ht="15">
      <c r="B63" s="307" t="s">
        <v>105</v>
      </c>
      <c r="C63" s="307"/>
      <c r="D63" s="307"/>
      <c r="E63" s="307"/>
      <c r="F63" s="307"/>
      <c r="G63" s="307"/>
      <c r="H63" s="307"/>
      <c r="I63" s="307"/>
      <c r="J63" s="307"/>
      <c r="K63" s="307"/>
      <c r="L63" s="307"/>
      <c r="M63" s="307"/>
      <c r="N63" s="307"/>
    </row>
    <row r="64" spans="2:14" ht="15">
      <c r="B64" s="307" t="s">
        <v>106</v>
      </c>
      <c r="C64" s="307"/>
      <c r="D64" s="307"/>
      <c r="E64" s="307"/>
      <c r="F64" s="307"/>
      <c r="G64" s="307"/>
      <c r="H64" s="307"/>
      <c r="I64" s="307"/>
      <c r="J64" s="307"/>
      <c r="K64" s="307"/>
      <c r="L64" s="307"/>
      <c r="M64" s="307"/>
      <c r="N64" s="307"/>
    </row>
    <row r="65" spans="2:14" ht="15">
      <c r="B65" s="307" t="s">
        <v>109</v>
      </c>
      <c r="C65" s="307"/>
      <c r="D65" s="307"/>
      <c r="E65" s="307"/>
      <c r="F65" s="307"/>
      <c r="G65" s="307"/>
      <c r="H65" s="307"/>
      <c r="I65" s="307"/>
      <c r="J65" s="307"/>
      <c r="K65" s="307"/>
      <c r="L65" s="307"/>
      <c r="M65" s="307"/>
      <c r="N65" s="307"/>
    </row>
    <row r="66" spans="2:14" ht="15">
      <c r="B66" s="307" t="s">
        <v>108</v>
      </c>
      <c r="C66" s="307"/>
      <c r="D66" s="307"/>
      <c r="E66" s="307"/>
      <c r="F66" s="307"/>
      <c r="G66" s="307"/>
      <c r="H66" s="307"/>
      <c r="I66" s="307"/>
      <c r="J66" s="307"/>
      <c r="K66" s="307"/>
      <c r="L66" s="307"/>
      <c r="M66" s="307"/>
      <c r="N66" s="307"/>
    </row>
    <row r="67" spans="2:14" ht="15">
      <c r="B67" s="307" t="s">
        <v>107</v>
      </c>
      <c r="C67" s="307"/>
      <c r="D67" s="307"/>
      <c r="E67" s="307"/>
      <c r="F67" s="307"/>
      <c r="G67" s="307"/>
      <c r="H67" s="307"/>
      <c r="I67" s="307"/>
      <c r="J67" s="307"/>
      <c r="K67" s="307"/>
      <c r="L67" s="307"/>
      <c r="M67" s="307"/>
      <c r="N67" s="307"/>
    </row>
    <row r="69" spans="2:10" ht="15">
      <c r="B69" s="159"/>
      <c r="C69" s="159"/>
      <c r="D69" s="159"/>
      <c r="E69" s="159"/>
      <c r="F69" s="159"/>
      <c r="G69" s="159"/>
      <c r="H69" s="159"/>
      <c r="I69" s="159"/>
      <c r="J69" s="159"/>
    </row>
  </sheetData>
  <sheetProtection/>
  <mergeCells count="58">
    <mergeCell ref="B1:N1"/>
    <mergeCell ref="B51:J51"/>
    <mergeCell ref="B52:J52"/>
    <mergeCell ref="B45:N45"/>
    <mergeCell ref="B47:E47"/>
    <mergeCell ref="B48:E48"/>
    <mergeCell ref="B49:E49"/>
    <mergeCell ref="B33:D33"/>
    <mergeCell ref="B34:B36"/>
    <mergeCell ref="C34:C36"/>
    <mergeCell ref="E34:E36"/>
    <mergeCell ref="B44:E44"/>
    <mergeCell ref="F34:F36"/>
    <mergeCell ref="G34:L34"/>
    <mergeCell ref="M34:N35"/>
    <mergeCell ref="L35:L36"/>
    <mergeCell ref="B39:N39"/>
    <mergeCell ref="D34:D36"/>
    <mergeCell ref="B65:N65"/>
    <mergeCell ref="B60:N60"/>
    <mergeCell ref="B61:N61"/>
    <mergeCell ref="B62:N62"/>
    <mergeCell ref="B63:N63"/>
    <mergeCell ref="B54:N54"/>
    <mergeCell ref="B55:N55"/>
    <mergeCell ref="B66:N66"/>
    <mergeCell ref="B25:B26"/>
    <mergeCell ref="B40:B43"/>
    <mergeCell ref="B38:N38"/>
    <mergeCell ref="B67:N67"/>
    <mergeCell ref="B56:N56"/>
    <mergeCell ref="B57:N57"/>
    <mergeCell ref="B58:N58"/>
    <mergeCell ref="B59:N59"/>
    <mergeCell ref="B64:N64"/>
    <mergeCell ref="B32:E32"/>
    <mergeCell ref="B23:E23"/>
    <mergeCell ref="B27:E27"/>
    <mergeCell ref="B29:N29"/>
    <mergeCell ref="B24:N24"/>
    <mergeCell ref="B31:E31"/>
    <mergeCell ref="B28:E28"/>
    <mergeCell ref="B15:B22"/>
    <mergeCell ref="B14:N14"/>
    <mergeCell ref="B13:N13"/>
    <mergeCell ref="B5:N5"/>
    <mergeCell ref="B4:N4"/>
    <mergeCell ref="B3:N3"/>
    <mergeCell ref="B8:D8"/>
    <mergeCell ref="B9:B11"/>
    <mergeCell ref="C9:C11"/>
    <mergeCell ref="D9:D11"/>
    <mergeCell ref="G9:L9"/>
    <mergeCell ref="B6:N6"/>
    <mergeCell ref="M9:N10"/>
    <mergeCell ref="L10:L11"/>
    <mergeCell ref="E9:E11"/>
    <mergeCell ref="F9:F11"/>
  </mergeCells>
  <printOptions/>
  <pageMargins left="0" right="0" top="0.1968503937007874" bottom="0.15748031496062992" header="0.31496062992125984" footer="0.31496062992125984"/>
  <pageSetup fitToHeight="0" fitToWidth="0" horizontalDpi="600" verticalDpi="600" orientation="portrait" paperSize="9" scale="80" r:id="rId1"/>
  <rowBreaks count="1" manualBreakCount="1">
    <brk id="44" min="1" max="13" man="1"/>
  </rowBreaks>
</worksheet>
</file>

<file path=xl/worksheets/sheet3.xml><?xml version="1.0" encoding="utf-8"?>
<worksheet xmlns="http://schemas.openxmlformats.org/spreadsheetml/2006/main" xmlns:r="http://schemas.openxmlformats.org/officeDocument/2006/relationships">
  <dimension ref="A2:R31"/>
  <sheetViews>
    <sheetView zoomScale="130" zoomScaleNormal="130" zoomScalePageLayoutView="0" workbookViewId="0" topLeftCell="A22">
      <selection activeCell="L8" sqref="L8"/>
    </sheetView>
  </sheetViews>
  <sheetFormatPr defaultColWidth="9.140625" defaultRowHeight="15"/>
  <cols>
    <col min="1" max="1" width="4.140625" style="1" customWidth="1"/>
    <col min="2" max="2" width="20.421875" style="1" customWidth="1"/>
    <col min="3" max="5" width="9.140625" style="1" customWidth="1"/>
    <col min="6" max="6" width="12.28125" style="1" customWidth="1"/>
    <col min="7" max="7" width="11.28125" style="1" customWidth="1"/>
    <col min="8" max="8" width="9.57421875" style="1" customWidth="1"/>
    <col min="9" max="9" width="11.00390625" style="1" customWidth="1"/>
    <col min="10" max="11" width="9.8515625" style="1" customWidth="1"/>
    <col min="12" max="12" width="10.00390625" style="1" customWidth="1"/>
    <col min="13" max="13" width="9.140625" style="1" customWidth="1"/>
    <col min="14" max="16384" width="9.140625" style="1" customWidth="1"/>
  </cols>
  <sheetData>
    <row r="1" ht="15"/>
    <row r="2" spans="2:12" ht="30" customHeight="1">
      <c r="B2" s="318" t="s">
        <v>194</v>
      </c>
      <c r="C2" s="318"/>
      <c r="D2" s="318"/>
      <c r="E2" s="318"/>
      <c r="F2" s="318"/>
      <c r="G2" s="318"/>
      <c r="H2" s="318"/>
      <c r="I2" s="318"/>
      <c r="J2" s="318"/>
      <c r="K2" s="318"/>
      <c r="L2" s="318"/>
    </row>
    <row r="3" spans="3:12" ht="15">
      <c r="C3" s="160"/>
      <c r="G3" s="356"/>
      <c r="H3" s="357"/>
      <c r="I3" s="357"/>
      <c r="J3" s="357"/>
      <c r="K3" s="357"/>
      <c r="L3" s="357"/>
    </row>
    <row r="4" spans="1:12" ht="15">
      <c r="A4" s="336" t="s">
        <v>65</v>
      </c>
      <c r="B4" s="336"/>
      <c r="C4" s="336"/>
      <c r="D4" s="336"/>
      <c r="E4" s="336"/>
      <c r="F4" s="336"/>
      <c r="G4" s="336"/>
      <c r="H4" s="336"/>
      <c r="I4" s="336"/>
      <c r="J4" s="336"/>
      <c r="K4" s="336"/>
      <c r="L4" s="336"/>
    </row>
    <row r="5" spans="1:12" ht="52.5" customHeight="1" thickBot="1">
      <c r="A5" s="337" t="s">
        <v>169</v>
      </c>
      <c r="B5" s="337"/>
      <c r="C5" s="337"/>
      <c r="D5" s="337"/>
      <c r="E5" s="337"/>
      <c r="F5" s="337"/>
      <c r="G5" s="337"/>
      <c r="H5" s="337"/>
      <c r="I5" s="337"/>
      <c r="J5" s="337"/>
      <c r="K5" s="337"/>
      <c r="L5" s="337"/>
    </row>
    <row r="6" spans="1:12" ht="108" customHeight="1" thickBot="1">
      <c r="A6" s="161" t="s">
        <v>37</v>
      </c>
      <c r="B6" s="162" t="s">
        <v>38</v>
      </c>
      <c r="C6" s="162" t="s">
        <v>156</v>
      </c>
      <c r="D6" s="162" t="s">
        <v>63</v>
      </c>
      <c r="E6" s="162" t="s">
        <v>62</v>
      </c>
      <c r="F6" s="162" t="s">
        <v>172</v>
      </c>
      <c r="G6" s="162" t="s">
        <v>111</v>
      </c>
      <c r="H6" s="162" t="s">
        <v>39</v>
      </c>
      <c r="I6" s="162" t="s">
        <v>57</v>
      </c>
      <c r="J6" s="162" t="s">
        <v>157</v>
      </c>
      <c r="K6" s="162" t="s">
        <v>40</v>
      </c>
      <c r="L6" s="163" t="s">
        <v>158</v>
      </c>
    </row>
    <row r="7" spans="1:13" ht="40.5" customHeight="1">
      <c r="A7" s="164" t="s">
        <v>41</v>
      </c>
      <c r="B7" s="165" t="s">
        <v>202</v>
      </c>
      <c r="C7" s="166">
        <f>Darba_efektivitāte!D15</f>
        <v>2800</v>
      </c>
      <c r="D7" s="167">
        <f>Darbinieku_atalgojuma_veid_!M28</f>
        <v>0</v>
      </c>
      <c r="E7" s="167">
        <f>Darbinieku_atalgojuma_veid_!M31</f>
        <v>0</v>
      </c>
      <c r="F7" s="168">
        <v>0</v>
      </c>
      <c r="G7" s="168">
        <v>0</v>
      </c>
      <c r="H7" s="168">
        <v>0</v>
      </c>
      <c r="I7" s="168">
        <v>0</v>
      </c>
      <c r="J7" s="169">
        <f>K7/C7</f>
        <v>0</v>
      </c>
      <c r="K7" s="169">
        <f>SUM(D7:I7)</f>
        <v>0</v>
      </c>
      <c r="L7" s="170">
        <f>ROUND(K7*12,2)</f>
        <v>0</v>
      </c>
      <c r="M7" s="2"/>
    </row>
    <row r="8" spans="1:13" ht="38.25" customHeight="1">
      <c r="A8" s="171" t="s">
        <v>42</v>
      </c>
      <c r="B8" s="165" t="s">
        <v>203</v>
      </c>
      <c r="C8" s="172">
        <f>Darba_efektivitāte!D26</f>
        <v>4800</v>
      </c>
      <c r="D8" s="173">
        <f>Darbinieku_atalgojuma_veid_!M44</f>
        <v>0</v>
      </c>
      <c r="E8" s="173">
        <f>Darbinieku_atalgojuma_veid_!M47</f>
        <v>0</v>
      </c>
      <c r="F8" s="174">
        <v>0</v>
      </c>
      <c r="G8" s="174">
        <v>0</v>
      </c>
      <c r="H8" s="174">
        <v>0</v>
      </c>
      <c r="I8" s="174">
        <v>0</v>
      </c>
      <c r="J8" s="175">
        <f>K8/C8</f>
        <v>0</v>
      </c>
      <c r="K8" s="175">
        <f>SUM(D8:I8)</f>
        <v>0</v>
      </c>
      <c r="L8" s="176">
        <f>ROUND(K8*12,2)</f>
        <v>0</v>
      </c>
      <c r="M8" s="2"/>
    </row>
    <row r="9" spans="1:13" ht="14.25" customHeight="1">
      <c r="A9" s="177"/>
      <c r="B9" s="338" t="s">
        <v>140</v>
      </c>
      <c r="C9" s="338"/>
      <c r="D9" s="338"/>
      <c r="E9" s="338"/>
      <c r="F9" s="338"/>
      <c r="G9" s="338"/>
      <c r="H9" s="338"/>
      <c r="I9" s="338"/>
      <c r="J9" s="338"/>
      <c r="K9" s="338"/>
      <c r="L9" s="178">
        <f>SUM(L7:L8)</f>
        <v>0</v>
      </c>
      <c r="M9" s="2"/>
    </row>
    <row r="10" spans="1:12" s="160" customFormat="1" ht="14.25" customHeight="1">
      <c r="A10" s="343" t="s">
        <v>43</v>
      </c>
      <c r="B10" s="344"/>
      <c r="C10" s="344"/>
      <c r="D10" s="344"/>
      <c r="E10" s="344"/>
      <c r="F10" s="344"/>
      <c r="G10" s="344"/>
      <c r="H10" s="344"/>
      <c r="I10" s="344"/>
      <c r="J10" s="344"/>
      <c r="K10" s="344"/>
      <c r="L10" s="179">
        <f>ROUND(L9*21%,2)</f>
        <v>0</v>
      </c>
    </row>
    <row r="11" spans="1:12" ht="14.25" customHeight="1" thickBot="1">
      <c r="A11" s="341" t="s">
        <v>44</v>
      </c>
      <c r="B11" s="342"/>
      <c r="C11" s="342"/>
      <c r="D11" s="342"/>
      <c r="E11" s="342"/>
      <c r="F11" s="342"/>
      <c r="G11" s="342"/>
      <c r="H11" s="342"/>
      <c r="I11" s="342"/>
      <c r="J11" s="342"/>
      <c r="K11" s="342"/>
      <c r="L11" s="180">
        <f>SUM(L9:L10)</f>
        <v>0</v>
      </c>
    </row>
    <row r="12" ht="15.75" thickBot="1"/>
    <row r="13" spans="1:12" ht="66" customHeight="1" thickBot="1">
      <c r="A13" s="181" t="s">
        <v>45</v>
      </c>
      <c r="B13" s="350" t="s">
        <v>200</v>
      </c>
      <c r="C13" s="351"/>
      <c r="D13" s="351"/>
      <c r="E13" s="351"/>
      <c r="F13" s="351"/>
      <c r="G13" s="351"/>
      <c r="H13" s="351"/>
      <c r="I13" s="352"/>
      <c r="J13" s="162" t="s">
        <v>159</v>
      </c>
      <c r="K13" s="182" t="s">
        <v>160</v>
      </c>
      <c r="L13" s="183" t="s">
        <v>46</v>
      </c>
    </row>
    <row r="14" spans="1:14" ht="15" customHeight="1">
      <c r="A14" s="164" t="s">
        <v>47</v>
      </c>
      <c r="B14" s="346" t="s">
        <v>170</v>
      </c>
      <c r="C14" s="346"/>
      <c r="D14" s="346"/>
      <c r="E14" s="346"/>
      <c r="F14" s="346"/>
      <c r="G14" s="346"/>
      <c r="H14" s="346"/>
      <c r="I14" s="346"/>
      <c r="J14" s="184">
        <v>2500</v>
      </c>
      <c r="K14" s="185">
        <v>0</v>
      </c>
      <c r="L14" s="170">
        <f>ROUND(J14*K14,2)</f>
        <v>0</v>
      </c>
      <c r="N14" s="4"/>
    </row>
    <row r="15" spans="1:18" ht="15" customHeight="1">
      <c r="A15" s="171" t="s">
        <v>48</v>
      </c>
      <c r="B15" s="339" t="s">
        <v>182</v>
      </c>
      <c r="C15" s="339"/>
      <c r="D15" s="339"/>
      <c r="E15" s="339"/>
      <c r="F15" s="339"/>
      <c r="G15" s="339"/>
      <c r="H15" s="339"/>
      <c r="I15" s="339"/>
      <c r="J15" s="186">
        <v>1000</v>
      </c>
      <c r="K15" s="187">
        <v>0</v>
      </c>
      <c r="L15" s="170">
        <f>ROUND(J15*K15,2)</f>
        <v>0</v>
      </c>
      <c r="N15" s="335"/>
      <c r="O15" s="335"/>
      <c r="P15" s="335"/>
      <c r="Q15" s="335"/>
      <c r="R15" s="335"/>
    </row>
    <row r="16" spans="1:12" ht="15" customHeight="1">
      <c r="A16" s="171" t="s">
        <v>49</v>
      </c>
      <c r="B16" s="339" t="s">
        <v>161</v>
      </c>
      <c r="C16" s="339"/>
      <c r="D16" s="339"/>
      <c r="E16" s="339"/>
      <c r="F16" s="339"/>
      <c r="G16" s="339"/>
      <c r="H16" s="339"/>
      <c r="I16" s="339"/>
      <c r="J16" s="186">
        <v>1000</v>
      </c>
      <c r="K16" s="187">
        <v>0</v>
      </c>
      <c r="L16" s="170">
        <f>ROUND(J16*K16,2)</f>
        <v>0</v>
      </c>
    </row>
    <row r="17" spans="1:18" s="204" customFormat="1" ht="15" customHeight="1" thickBot="1">
      <c r="A17" s="188" t="s">
        <v>50</v>
      </c>
      <c r="B17" s="347" t="s">
        <v>112</v>
      </c>
      <c r="C17" s="348"/>
      <c r="D17" s="348"/>
      <c r="E17" s="348"/>
      <c r="F17" s="348"/>
      <c r="G17" s="348"/>
      <c r="H17" s="348"/>
      <c r="I17" s="349"/>
      <c r="J17" s="189">
        <v>100</v>
      </c>
      <c r="K17" s="190">
        <v>0</v>
      </c>
      <c r="L17" s="191">
        <f>ROUND(J17*K17,2)</f>
        <v>0</v>
      </c>
      <c r="O17" s="1"/>
      <c r="P17" s="1"/>
      <c r="Q17" s="1"/>
      <c r="R17" s="1"/>
    </row>
    <row r="18" spans="1:12" s="204" customFormat="1" ht="15" customHeight="1" thickBot="1">
      <c r="A18" s="353" t="s">
        <v>173</v>
      </c>
      <c r="B18" s="354"/>
      <c r="C18" s="354"/>
      <c r="D18" s="354"/>
      <c r="E18" s="354"/>
      <c r="F18" s="354"/>
      <c r="G18" s="354"/>
      <c r="H18" s="354"/>
      <c r="I18" s="354"/>
      <c r="J18" s="355"/>
      <c r="K18" s="190">
        <f>(K14+K15+K16+K17)/4</f>
        <v>0</v>
      </c>
      <c r="L18" s="208"/>
    </row>
    <row r="19" spans="1:12" ht="25.5" customHeight="1">
      <c r="A19" s="192"/>
      <c r="B19" s="345" t="s">
        <v>113</v>
      </c>
      <c r="C19" s="345"/>
      <c r="D19" s="345"/>
      <c r="E19" s="345"/>
      <c r="F19" s="345"/>
      <c r="G19" s="345"/>
      <c r="H19" s="345"/>
      <c r="I19" s="345"/>
      <c r="J19" s="345"/>
      <c r="K19" s="345"/>
      <c r="L19" s="345"/>
    </row>
    <row r="20" ht="15.75" thickBot="1">
      <c r="A20" s="2"/>
    </row>
    <row r="21" spans="1:12" ht="73.5" customHeight="1" thickBot="1">
      <c r="A21" s="181" t="s">
        <v>69</v>
      </c>
      <c r="B21" s="331" t="s">
        <v>199</v>
      </c>
      <c r="C21" s="331"/>
      <c r="D21" s="331"/>
      <c r="E21" s="331"/>
      <c r="F21" s="331"/>
      <c r="G21" s="331"/>
      <c r="H21" s="331"/>
      <c r="I21" s="331"/>
      <c r="J21" s="331"/>
      <c r="K21" s="193" t="s">
        <v>119</v>
      </c>
      <c r="L21" s="194" t="s">
        <v>71</v>
      </c>
    </row>
    <row r="22" spans="1:14" ht="24.75" thickBot="1">
      <c r="A22" s="195" t="s">
        <v>131</v>
      </c>
      <c r="B22" s="332" t="s">
        <v>70</v>
      </c>
      <c r="C22" s="333"/>
      <c r="D22" s="333"/>
      <c r="E22" s="333"/>
      <c r="F22" s="333"/>
      <c r="G22" s="333"/>
      <c r="H22" s="333"/>
      <c r="I22" s="333"/>
      <c r="J22" s="334"/>
      <c r="K22" s="196">
        <v>0</v>
      </c>
      <c r="L22" s="191">
        <f>ROUND(K22*121%,2)</f>
        <v>0</v>
      </c>
      <c r="N22" s="4"/>
    </row>
    <row r="23" ht="6.75" customHeight="1" thickBot="1"/>
    <row r="24" spans="1:12" ht="60.75" thickBot="1">
      <c r="A24" s="181" t="s">
        <v>126</v>
      </c>
      <c r="B24" s="331" t="s">
        <v>181</v>
      </c>
      <c r="C24" s="331"/>
      <c r="D24" s="331"/>
      <c r="E24" s="331"/>
      <c r="F24" s="331"/>
      <c r="G24" s="331"/>
      <c r="H24" s="331"/>
      <c r="I24" s="331"/>
      <c r="J24" s="331"/>
      <c r="K24" s="182" t="s">
        <v>127</v>
      </c>
      <c r="L24" s="183" t="s">
        <v>128</v>
      </c>
    </row>
    <row r="25" spans="1:12" ht="24.75" thickBot="1">
      <c r="A25" s="188" t="s">
        <v>130</v>
      </c>
      <c r="B25" s="340" t="s">
        <v>132</v>
      </c>
      <c r="C25" s="340"/>
      <c r="D25" s="340"/>
      <c r="E25" s="340"/>
      <c r="F25" s="340"/>
      <c r="G25" s="340"/>
      <c r="H25" s="340"/>
      <c r="I25" s="340"/>
      <c r="J25" s="340"/>
      <c r="K25" s="190">
        <v>0</v>
      </c>
      <c r="L25" s="197">
        <f>ROUND(K25*121%,2)</f>
        <v>0</v>
      </c>
    </row>
    <row r="26" spans="1:12" ht="15.75" thickBot="1">
      <c r="A26" s="192"/>
      <c r="B26" s="198"/>
      <c r="C26" s="198"/>
      <c r="D26" s="198"/>
      <c r="E26" s="198"/>
      <c r="F26" s="198"/>
      <c r="G26" s="198"/>
      <c r="H26" s="198"/>
      <c r="I26" s="198"/>
      <c r="J26" s="198"/>
      <c r="K26" s="199"/>
      <c r="L26" s="199"/>
    </row>
    <row r="27" spans="1:12" s="202" customFormat="1" ht="81.75" customHeight="1" thickBot="1">
      <c r="A27" s="181" t="s">
        <v>165</v>
      </c>
      <c r="B27" s="331" t="s">
        <v>180</v>
      </c>
      <c r="C27" s="331"/>
      <c r="D27" s="331"/>
      <c r="E27" s="331"/>
      <c r="F27" s="331"/>
      <c r="G27" s="331"/>
      <c r="H27" s="331"/>
      <c r="I27" s="331"/>
      <c r="J27" s="331"/>
      <c r="K27" s="193" t="s">
        <v>119</v>
      </c>
      <c r="L27" s="194" t="s">
        <v>71</v>
      </c>
    </row>
    <row r="28" spans="1:12" s="202" customFormat="1" ht="15.75" customHeight="1" thickBot="1">
      <c r="A28" s="188" t="s">
        <v>166</v>
      </c>
      <c r="B28" s="332" t="s">
        <v>167</v>
      </c>
      <c r="C28" s="333"/>
      <c r="D28" s="333"/>
      <c r="E28" s="333"/>
      <c r="F28" s="333"/>
      <c r="G28" s="333"/>
      <c r="H28" s="333"/>
      <c r="I28" s="333"/>
      <c r="J28" s="334"/>
      <c r="K28" s="190">
        <v>0</v>
      </c>
      <c r="L28" s="197">
        <f>ROUND(K28*121%,2)</f>
        <v>0</v>
      </c>
    </row>
    <row r="29" ht="15.75" thickBot="1"/>
    <row r="30" spans="1:12" s="204" customFormat="1" ht="60.75" thickBot="1">
      <c r="A30" s="181" t="s">
        <v>174</v>
      </c>
      <c r="B30" s="331" t="s">
        <v>179</v>
      </c>
      <c r="C30" s="331"/>
      <c r="D30" s="331"/>
      <c r="E30" s="331"/>
      <c r="F30" s="331"/>
      <c r="G30" s="331"/>
      <c r="H30" s="331"/>
      <c r="I30" s="331"/>
      <c r="J30" s="331"/>
      <c r="K30" s="182" t="s">
        <v>176</v>
      </c>
      <c r="L30" s="183" t="s">
        <v>178</v>
      </c>
    </row>
    <row r="31" spans="1:12" s="204" customFormat="1" ht="24.75" thickBot="1">
      <c r="A31" s="188" t="s">
        <v>175</v>
      </c>
      <c r="B31" s="340" t="s">
        <v>177</v>
      </c>
      <c r="C31" s="340"/>
      <c r="D31" s="340"/>
      <c r="E31" s="340"/>
      <c r="F31" s="340"/>
      <c r="G31" s="340"/>
      <c r="H31" s="340"/>
      <c r="I31" s="340"/>
      <c r="J31" s="340"/>
      <c r="K31" s="190">
        <v>0</v>
      </c>
      <c r="L31" s="197">
        <f>ROUND(K31*121%,2)</f>
        <v>0</v>
      </c>
    </row>
    <row r="32" ht="15"/>
    <row r="33" ht="15"/>
    <row r="34" ht="15"/>
    <row r="35" ht="15"/>
    <row r="36" ht="15"/>
  </sheetData>
  <sheetProtection/>
  <mergeCells count="23">
    <mergeCell ref="A18:J18"/>
    <mergeCell ref="G3:L3"/>
    <mergeCell ref="B24:J24"/>
    <mergeCell ref="A10:K10"/>
    <mergeCell ref="B19:L19"/>
    <mergeCell ref="B14:I14"/>
    <mergeCell ref="B30:J30"/>
    <mergeCell ref="B31:J31"/>
    <mergeCell ref="B2:L2"/>
    <mergeCell ref="B16:I16"/>
    <mergeCell ref="B17:I17"/>
    <mergeCell ref="B13:I13"/>
    <mergeCell ref="B22:J22"/>
    <mergeCell ref="B27:J27"/>
    <mergeCell ref="B28:J28"/>
    <mergeCell ref="N15:R15"/>
    <mergeCell ref="A4:L4"/>
    <mergeCell ref="A5:L5"/>
    <mergeCell ref="B9:K9"/>
    <mergeCell ref="B21:J21"/>
    <mergeCell ref="B15:I15"/>
    <mergeCell ref="B25:J25"/>
    <mergeCell ref="A11:K11"/>
  </mergeCells>
  <printOptions/>
  <pageMargins left="0.9055118110236221" right="0.31496062992125984" top="0.15748031496062992" bottom="0" header="0.31496062992125984" footer="0.31496062992125984"/>
  <pageSetup fitToHeight="0" fitToWidth="0"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1:L26"/>
  <sheetViews>
    <sheetView zoomScalePageLayoutView="0" workbookViewId="0" topLeftCell="A1">
      <selection activeCell="L7" sqref="L7"/>
    </sheetView>
  </sheetViews>
  <sheetFormatPr defaultColWidth="9.140625" defaultRowHeight="15"/>
  <cols>
    <col min="1" max="1" width="9.140625" style="206" customWidth="1"/>
    <col min="2" max="3" width="9.140625" style="1" customWidth="1"/>
    <col min="4" max="4" width="10.00390625" style="1" customWidth="1"/>
    <col min="5" max="16384" width="9.140625" style="1" customWidth="1"/>
  </cols>
  <sheetData>
    <row r="1" spans="1:10" ht="31.5" customHeight="1">
      <c r="A1" s="263" t="s">
        <v>192</v>
      </c>
      <c r="B1" s="263"/>
      <c r="C1" s="263"/>
      <c r="D1" s="263"/>
      <c r="E1" s="263"/>
      <c r="F1" s="263"/>
      <c r="G1" s="263"/>
      <c r="H1" s="263"/>
      <c r="I1" s="263"/>
      <c r="J1" s="263"/>
    </row>
    <row r="2" spans="1:10" ht="15">
      <c r="A2" s="207"/>
      <c r="B2" s="66"/>
      <c r="C2" s="66"/>
      <c r="D2" s="66"/>
      <c r="E2" s="66"/>
      <c r="F2" s="66"/>
      <c r="G2" s="66"/>
      <c r="H2" s="66"/>
      <c r="I2" s="66"/>
      <c r="J2" s="66"/>
    </row>
    <row r="3" spans="1:10" ht="15">
      <c r="A3" s="358" t="s">
        <v>64</v>
      </c>
      <c r="B3" s="358"/>
      <c r="C3" s="358"/>
      <c r="D3" s="358"/>
      <c r="E3" s="358"/>
      <c r="F3" s="358"/>
      <c r="G3" s="358"/>
      <c r="H3" s="358"/>
      <c r="I3" s="358"/>
      <c r="J3" s="358"/>
    </row>
    <row r="4" spans="1:10" ht="15" customHeight="1">
      <c r="A4" s="359" t="s">
        <v>168</v>
      </c>
      <c r="B4" s="359"/>
      <c r="C4" s="359"/>
      <c r="D4" s="359"/>
      <c r="E4" s="359"/>
      <c r="F4" s="359"/>
      <c r="G4" s="359"/>
      <c r="H4" s="359"/>
      <c r="I4" s="359"/>
      <c r="J4" s="359"/>
    </row>
    <row r="5" spans="1:10" ht="35.25" customHeight="1">
      <c r="A5" s="359"/>
      <c r="B5" s="359"/>
      <c r="C5" s="359"/>
      <c r="D5" s="359"/>
      <c r="E5" s="359"/>
      <c r="F5" s="359"/>
      <c r="G5" s="359"/>
      <c r="H5" s="359"/>
      <c r="I5" s="359"/>
      <c r="J5" s="359"/>
    </row>
    <row r="6" ht="15.75" thickBot="1"/>
    <row r="7" spans="2:10" ht="58.5" customHeight="1" thickBot="1">
      <c r="B7" s="366" t="s">
        <v>201</v>
      </c>
      <c r="C7" s="367"/>
      <c r="D7" s="367"/>
      <c r="E7" s="367" t="s">
        <v>136</v>
      </c>
      <c r="F7" s="367"/>
      <c r="G7" s="367" t="s">
        <v>51</v>
      </c>
      <c r="H7" s="367"/>
      <c r="I7" s="367" t="s">
        <v>135</v>
      </c>
      <c r="J7" s="371"/>
    </row>
    <row r="8" spans="2:10" ht="15.75" thickBot="1">
      <c r="B8" s="368" t="s">
        <v>137</v>
      </c>
      <c r="C8" s="369"/>
      <c r="D8" s="369"/>
      <c r="E8" s="362">
        <f>Izvērstā_finanšu_pied__veid_!L9</f>
        <v>0</v>
      </c>
      <c r="F8" s="362"/>
      <c r="G8" s="362">
        <f>Izvērstā_finanšu_pied__veid_!L10</f>
        <v>0</v>
      </c>
      <c r="H8" s="362"/>
      <c r="I8" s="362">
        <f>Izvērstā_finanšu_pied__veid_!L11</f>
        <v>0</v>
      </c>
      <c r="J8" s="363"/>
    </row>
    <row r="9" spans="2:10" ht="81.75" customHeight="1" thickBot="1">
      <c r="B9" s="366" t="s">
        <v>183</v>
      </c>
      <c r="C9" s="367"/>
      <c r="D9" s="367"/>
      <c r="E9" s="364" t="s">
        <v>185</v>
      </c>
      <c r="F9" s="364"/>
      <c r="G9" s="364" t="s">
        <v>51</v>
      </c>
      <c r="H9" s="364"/>
      <c r="I9" s="364" t="s">
        <v>186</v>
      </c>
      <c r="J9" s="365"/>
    </row>
    <row r="10" spans="2:10" ht="92.25" customHeight="1" thickBot="1">
      <c r="B10" s="378" t="s">
        <v>184</v>
      </c>
      <c r="C10" s="379"/>
      <c r="D10" s="379"/>
      <c r="E10" s="360">
        <f>Izvērstā_finanšu_pied__veid_!K18</f>
        <v>0</v>
      </c>
      <c r="F10" s="360"/>
      <c r="G10" s="360">
        <f>ROUND(E10*21%,2)</f>
        <v>0</v>
      </c>
      <c r="H10" s="360"/>
      <c r="I10" s="360">
        <f>SUM(E10:H10)</f>
        <v>0</v>
      </c>
      <c r="J10" s="361"/>
    </row>
    <row r="11" spans="2:10" ht="46.5" customHeight="1" thickBot="1">
      <c r="B11" s="366" t="s">
        <v>67</v>
      </c>
      <c r="C11" s="367"/>
      <c r="D11" s="367"/>
      <c r="E11" s="364" t="s">
        <v>118</v>
      </c>
      <c r="F11" s="364"/>
      <c r="G11" s="364" t="s">
        <v>51</v>
      </c>
      <c r="H11" s="364"/>
      <c r="I11" s="364" t="s">
        <v>68</v>
      </c>
      <c r="J11" s="365"/>
    </row>
    <row r="12" spans="2:10" ht="15.75" customHeight="1" thickBot="1">
      <c r="B12" s="378" t="s">
        <v>117</v>
      </c>
      <c r="C12" s="379"/>
      <c r="D12" s="379"/>
      <c r="E12" s="360">
        <f>Izvērstā_finanšu_pied__veid_!K22</f>
        <v>0</v>
      </c>
      <c r="F12" s="360"/>
      <c r="G12" s="360">
        <f>ROUND(E12*21%,2)</f>
        <v>0</v>
      </c>
      <c r="H12" s="360"/>
      <c r="I12" s="360">
        <f>SUM(E12:H12)</f>
        <v>0</v>
      </c>
      <c r="J12" s="361"/>
    </row>
    <row r="13" spans="2:10" ht="46.5" customHeight="1" thickBot="1">
      <c r="B13" s="366" t="s">
        <v>138</v>
      </c>
      <c r="C13" s="367"/>
      <c r="D13" s="367"/>
      <c r="E13" s="364" t="s">
        <v>133</v>
      </c>
      <c r="F13" s="364"/>
      <c r="G13" s="364" t="s">
        <v>51</v>
      </c>
      <c r="H13" s="364"/>
      <c r="I13" s="364" t="s">
        <v>134</v>
      </c>
      <c r="J13" s="365"/>
    </row>
    <row r="14" spans="2:10" ht="15.75" thickBot="1">
      <c r="B14" s="374" t="s">
        <v>129</v>
      </c>
      <c r="C14" s="375"/>
      <c r="D14" s="375"/>
      <c r="E14" s="370">
        <f>Izvērstā_finanšu_pied__veid_!K25</f>
        <v>0</v>
      </c>
      <c r="F14" s="370"/>
      <c r="G14" s="370">
        <f>ROUND(E14*21%,2)</f>
        <v>0</v>
      </c>
      <c r="H14" s="370"/>
      <c r="I14" s="370">
        <f>SUM(E14:H14)</f>
        <v>0</v>
      </c>
      <c r="J14" s="376"/>
    </row>
    <row r="15" spans="1:10" s="204" customFormat="1" ht="46.5" customHeight="1" thickBot="1">
      <c r="A15" s="206"/>
      <c r="B15" s="366" t="s">
        <v>187</v>
      </c>
      <c r="C15" s="367"/>
      <c r="D15" s="367"/>
      <c r="E15" s="364" t="s">
        <v>118</v>
      </c>
      <c r="F15" s="364"/>
      <c r="G15" s="364" t="s">
        <v>51</v>
      </c>
      <c r="H15" s="364"/>
      <c r="I15" s="364" t="s">
        <v>68</v>
      </c>
      <c r="J15" s="365"/>
    </row>
    <row r="16" spans="1:10" s="204" customFormat="1" ht="15.75" customHeight="1" thickBot="1">
      <c r="A16" s="206"/>
      <c r="B16" s="378" t="s">
        <v>188</v>
      </c>
      <c r="C16" s="379"/>
      <c r="D16" s="379"/>
      <c r="E16" s="360">
        <f>Izvērstā_finanšu_pied__veid_!K28</f>
        <v>0</v>
      </c>
      <c r="F16" s="360"/>
      <c r="G16" s="360">
        <f>ROUND(E16*21%,2)</f>
        <v>0</v>
      </c>
      <c r="H16" s="360"/>
      <c r="I16" s="360">
        <f>SUM(E16:H16)</f>
        <v>0</v>
      </c>
      <c r="J16" s="361"/>
    </row>
    <row r="17" spans="1:10" s="204" customFormat="1" ht="46.5" customHeight="1" thickBot="1">
      <c r="A17" s="206"/>
      <c r="B17" s="366" t="s">
        <v>190</v>
      </c>
      <c r="C17" s="367"/>
      <c r="D17" s="367"/>
      <c r="E17" s="364" t="s">
        <v>118</v>
      </c>
      <c r="F17" s="364"/>
      <c r="G17" s="364" t="s">
        <v>51</v>
      </c>
      <c r="H17" s="364"/>
      <c r="I17" s="364" t="s">
        <v>68</v>
      </c>
      <c r="J17" s="365"/>
    </row>
    <row r="18" spans="1:10" s="204" customFormat="1" ht="31.5" customHeight="1">
      <c r="A18" s="206"/>
      <c r="B18" s="378" t="s">
        <v>189</v>
      </c>
      <c r="C18" s="379"/>
      <c r="D18" s="379"/>
      <c r="E18" s="360">
        <f>Izvērstā_finanšu_pied__veid_!K31</f>
        <v>0</v>
      </c>
      <c r="F18" s="360"/>
      <c r="G18" s="360">
        <f>ROUND(E18*21%,2)</f>
        <v>0</v>
      </c>
      <c r="H18" s="360"/>
      <c r="I18" s="360">
        <f>SUM(E18:H18)</f>
        <v>0</v>
      </c>
      <c r="J18" s="361"/>
    </row>
    <row r="19" spans="1:10" ht="15">
      <c r="A19" s="200"/>
      <c r="B19" s="200"/>
      <c r="C19" s="200"/>
      <c r="D19" s="200"/>
      <c r="E19" s="200"/>
      <c r="F19" s="200"/>
      <c r="G19" s="200"/>
      <c r="H19" s="200"/>
      <c r="I19" s="200"/>
      <c r="J19" s="200"/>
    </row>
    <row r="20" spans="2:10" ht="15">
      <c r="B20" s="373" t="s">
        <v>52</v>
      </c>
      <c r="C20" s="373"/>
      <c r="D20" s="373"/>
      <c r="E20" s="373"/>
      <c r="F20" s="373"/>
      <c r="G20" s="373"/>
      <c r="H20" s="373"/>
      <c r="I20" s="373"/>
      <c r="J20" s="373"/>
    </row>
    <row r="21" spans="2:10" ht="15">
      <c r="B21" s="373"/>
      <c r="C21" s="373"/>
      <c r="D21" s="373"/>
      <c r="E21" s="373"/>
      <c r="F21" s="373"/>
      <c r="G21" s="373"/>
      <c r="H21" s="373"/>
      <c r="I21" s="373"/>
      <c r="J21" s="373"/>
    </row>
    <row r="22" spans="2:12" ht="63" customHeight="1">
      <c r="B22" s="373"/>
      <c r="C22" s="373"/>
      <c r="D22" s="373"/>
      <c r="E22" s="373"/>
      <c r="F22" s="373"/>
      <c r="G22" s="373"/>
      <c r="H22" s="373"/>
      <c r="I22" s="373"/>
      <c r="J22" s="373"/>
      <c r="K22" s="201"/>
      <c r="L22" s="201"/>
    </row>
    <row r="23" spans="2:12" ht="17.25" customHeight="1">
      <c r="B23" s="372"/>
      <c r="C23" s="372"/>
      <c r="D23" s="372"/>
      <c r="E23" s="372"/>
      <c r="F23" s="372"/>
      <c r="G23" s="372"/>
      <c r="H23" s="372"/>
      <c r="I23" s="372"/>
      <c r="J23" s="372"/>
      <c r="K23" s="201"/>
      <c r="L23" s="201"/>
    </row>
    <row r="26" spans="2:10" ht="15">
      <c r="B26" s="377" t="s">
        <v>53</v>
      </c>
      <c r="C26" s="377"/>
      <c r="D26" s="377"/>
      <c r="E26" s="377"/>
      <c r="F26" s="377"/>
      <c r="G26" s="377"/>
      <c r="H26" s="377"/>
      <c r="I26" s="377"/>
      <c r="J26" s="377"/>
    </row>
  </sheetData>
  <sheetProtection/>
  <mergeCells count="55">
    <mergeCell ref="B18:D18"/>
    <mergeCell ref="E18:F18"/>
    <mergeCell ref="G18:H18"/>
    <mergeCell ref="I18:J18"/>
    <mergeCell ref="I15:J15"/>
    <mergeCell ref="B16:D16"/>
    <mergeCell ref="E16:F16"/>
    <mergeCell ref="G16:H16"/>
    <mergeCell ref="I16:J16"/>
    <mergeCell ref="B17:D17"/>
    <mergeCell ref="E17:F17"/>
    <mergeCell ref="G17:H17"/>
    <mergeCell ref="I17:J17"/>
    <mergeCell ref="I13:J13"/>
    <mergeCell ref="B26:J26"/>
    <mergeCell ref="B10:D10"/>
    <mergeCell ref="E10:F10"/>
    <mergeCell ref="G10:H10"/>
    <mergeCell ref="I10:J10"/>
    <mergeCell ref="B12:D12"/>
    <mergeCell ref="B15:D15"/>
    <mergeCell ref="E15:F15"/>
    <mergeCell ref="G15:H15"/>
    <mergeCell ref="I7:J7"/>
    <mergeCell ref="B23:J23"/>
    <mergeCell ref="B22:J22"/>
    <mergeCell ref="B20:J21"/>
    <mergeCell ref="I11:J11"/>
    <mergeCell ref="B11:D11"/>
    <mergeCell ref="B14:D14"/>
    <mergeCell ref="G14:H14"/>
    <mergeCell ref="I14:J14"/>
    <mergeCell ref="G13:H13"/>
    <mergeCell ref="B13:D13"/>
    <mergeCell ref="E13:F13"/>
    <mergeCell ref="B8:D8"/>
    <mergeCell ref="B9:D9"/>
    <mergeCell ref="E9:F9"/>
    <mergeCell ref="E14:F14"/>
    <mergeCell ref="G9:H9"/>
    <mergeCell ref="G12:H12"/>
    <mergeCell ref="E12:F12"/>
    <mergeCell ref="B7:D7"/>
    <mergeCell ref="E7:F7"/>
    <mergeCell ref="G7:H7"/>
    <mergeCell ref="A1:J1"/>
    <mergeCell ref="A3:J3"/>
    <mergeCell ref="A4:J5"/>
    <mergeCell ref="I12:J12"/>
    <mergeCell ref="E8:F8"/>
    <mergeCell ref="G8:H8"/>
    <mergeCell ref="I8:J8"/>
    <mergeCell ref="E11:F11"/>
    <mergeCell ref="G11:H11"/>
    <mergeCell ref="I9:J9"/>
  </mergeCells>
  <printOptions/>
  <pageMargins left="0.7086614173228347" right="0.7086614173228347" top="0.7480314960629921" bottom="0.7480314960629921" header="0.31496062992125984" footer="0.31496062992125984"/>
  <pageSetup fitToHeight="0" fitToWidth="0"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Aleksandrs Tereševs</cp:lastModifiedBy>
  <cp:lastPrinted>2017-10-18T08:04:58Z</cp:lastPrinted>
  <dcterms:created xsi:type="dcterms:W3CDTF">2016-03-25T13:51:22Z</dcterms:created>
  <dcterms:modified xsi:type="dcterms:W3CDTF">2018-03-08T11:43:41Z</dcterms:modified>
  <cp:category/>
  <cp:version/>
  <cp:contentType/>
  <cp:contentStatus/>
</cp:coreProperties>
</file>